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範例一" sheetId="1" r:id="rId1"/>
    <sheet name="範例二" sheetId="2" r:id="rId2"/>
    <sheet name="範例三" sheetId="3" r:id="rId3"/>
    <sheet name="範例四" sheetId="4" r:id="rId4"/>
  </sheets>
  <definedNames/>
  <calcPr fullCalcOnLoad="1"/>
</workbook>
</file>

<file path=xl/sharedStrings.xml><?xml version="1.0" encoding="utf-8"?>
<sst xmlns="http://schemas.openxmlformats.org/spreadsheetml/2006/main" count="56" uniqueCount="11">
  <si>
    <t>成長率(g)</t>
  </si>
  <si>
    <t>期數</t>
  </si>
  <si>
    <t>未來值</t>
  </si>
  <si>
    <t>現值</t>
  </si>
  <si>
    <t>期初</t>
  </si>
  <si>
    <t>期末</t>
  </si>
  <si>
    <t>每期金額</t>
  </si>
  <si>
    <t>合計</t>
  </si>
  <si>
    <t>每期利率(rate)</t>
  </si>
  <si>
    <t>使用說明</t>
  </si>
  <si>
    <t>第一期金額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</si>
</sst>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_ "/>
    <numFmt numFmtId="178" formatCode="#,##0.0_ "/>
    <numFmt numFmtId="179" formatCode="#,##0.00_ "/>
    <numFmt numFmtId="180" formatCode="#,##0_ ;[Red]\-#,##0\ "/>
    <numFmt numFmtId="181" formatCode="0.0%"/>
    <numFmt numFmtId="182" formatCode="0.000%"/>
  </numFmts>
  <fonts count="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8.5"/>
      <name val="新細明體"/>
      <family val="1"/>
    </font>
    <font>
      <sz val="10.5"/>
      <name val="新細明體"/>
      <family val="1"/>
    </font>
    <font>
      <sz val="12"/>
      <color indexed="55"/>
      <name val="新細明體"/>
      <family val="1"/>
    </font>
  </fonts>
  <fills count="13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9" fontId="0" fillId="5" borderId="1" xfId="0" applyNumberFormat="1" applyFill="1" applyBorder="1" applyAlignment="1">
      <alignment vertical="center"/>
    </xf>
    <xf numFmtId="179" fontId="0" fillId="6" borderId="1" xfId="0" applyNumberFormat="1" applyFill="1" applyBorder="1" applyAlignment="1">
      <alignment vertical="center"/>
    </xf>
    <xf numFmtId="179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76" fontId="0" fillId="4" borderId="1" xfId="0" applyNumberFormat="1" applyFill="1" applyBorder="1" applyAlignment="1">
      <alignment vertical="center"/>
    </xf>
    <xf numFmtId="9" fontId="0" fillId="7" borderId="1" xfId="0" applyNumberFormat="1" applyFill="1" applyBorder="1" applyAlignment="1">
      <alignment vertical="center"/>
    </xf>
    <xf numFmtId="0" fontId="4" fillId="8" borderId="2" xfId="0" applyFont="1" applyFill="1" applyBorder="1" applyAlignment="1">
      <alignment vertical="center"/>
    </xf>
    <xf numFmtId="176" fontId="4" fillId="8" borderId="2" xfId="0" applyNumberFormat="1" applyFont="1" applyFill="1" applyBorder="1" applyAlignment="1">
      <alignment vertical="center"/>
    </xf>
    <xf numFmtId="176" fontId="7" fillId="9" borderId="1" xfId="0" applyNumberFormat="1" applyFont="1" applyFill="1" applyBorder="1" applyAlignment="1">
      <alignment vertical="center"/>
    </xf>
    <xf numFmtId="176" fontId="7" fillId="9" borderId="1" xfId="0" applyNumberFormat="1" applyFont="1" applyFill="1" applyBorder="1" applyAlignment="1">
      <alignment horizontal="right" vertical="center"/>
    </xf>
    <xf numFmtId="179" fontId="4" fillId="10" borderId="1" xfId="0" applyNumberFormat="1" applyFont="1" applyFill="1" applyBorder="1" applyAlignment="1">
      <alignment horizontal="right" vertical="center"/>
    </xf>
    <xf numFmtId="179" fontId="4" fillId="11" borderId="1" xfId="0" applyNumberFormat="1" applyFont="1" applyFill="1" applyBorder="1" applyAlignment="1">
      <alignment horizontal="right" vertical="center"/>
    </xf>
    <xf numFmtId="176" fontId="2" fillId="0" borderId="0" xfId="21" applyNumberFormat="1" applyAlignment="1">
      <alignment vertical="center"/>
    </xf>
    <xf numFmtId="180" fontId="0" fillId="7" borderId="1" xfId="0" applyNumberFormat="1" applyFill="1" applyBorder="1" applyAlignment="1">
      <alignment vertical="center"/>
    </xf>
    <xf numFmtId="10" fontId="0" fillId="7" borderId="1" xfId="0" applyNumberFormat="1" applyFill="1" applyBorder="1" applyAlignment="1">
      <alignment vertical="center"/>
    </xf>
    <xf numFmtId="182" fontId="0" fillId="7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4" fillId="12" borderId="3" xfId="0" applyNumberFormat="1" applyFont="1" applyFill="1" applyBorder="1" applyAlignment="1">
      <alignment horizontal="center" vertical="center"/>
    </xf>
    <xf numFmtId="176" fontId="4" fillId="12" borderId="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075"/>
          <c:w val="0.81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'範例一'!$B$12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'範例一'!$B$13:$B$37</c:f>
              <c:numCache/>
            </c:numRef>
          </c:val>
        </c:ser>
        <c:axId val="15392536"/>
        <c:axId val="4315097"/>
      </c:barChart>
      <c:catAx>
        <c:axId val="15392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15097"/>
        <c:crosses val="autoZero"/>
        <c:auto val="1"/>
        <c:lblOffset val="100"/>
        <c:noMultiLvlLbl val="0"/>
      </c:catAx>
      <c:valAx>
        <c:axId val="43150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392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075"/>
          <c:w val="0.81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'範例二'!$B$12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'範例二'!$B$13:$B$37</c:f>
              <c:numCache/>
            </c:numRef>
          </c:val>
        </c:ser>
        <c:axId val="38835874"/>
        <c:axId val="13978547"/>
      </c:barChart>
      <c:catAx>
        <c:axId val="38835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978547"/>
        <c:crosses val="autoZero"/>
        <c:auto val="1"/>
        <c:lblOffset val="100"/>
        <c:noMultiLvlLbl val="0"/>
      </c:catAx>
      <c:valAx>
        <c:axId val="139785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835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2075"/>
          <c:w val="0.819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'範例三'!$B$12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'範例三'!$B$13:$B$64</c:f>
              <c:numCache/>
            </c:numRef>
          </c:val>
        </c:ser>
        <c:axId val="58698060"/>
        <c:axId val="58520493"/>
      </c:barChart>
      <c:catAx>
        <c:axId val="58698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520493"/>
        <c:crosses val="autoZero"/>
        <c:auto val="1"/>
        <c:lblOffset val="100"/>
        <c:noMultiLvlLbl val="0"/>
      </c:catAx>
      <c:valAx>
        <c:axId val="585204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698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2075"/>
          <c:w val="0.819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'範例四'!$B$12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'範例四'!$B$13:$B$22</c:f>
              <c:numCache/>
            </c:numRef>
          </c:val>
        </c:ser>
        <c:axId val="56922390"/>
        <c:axId val="42539463"/>
      </c:barChart>
      <c:catAx>
        <c:axId val="56922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539463"/>
        <c:crosses val="autoZero"/>
        <c:auto val="1"/>
        <c:lblOffset val="100"/>
        <c:noMultiLvlLbl val="0"/>
      </c:catAx>
      <c:valAx>
        <c:axId val="425394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922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5</xdr:col>
      <xdr:colOff>866775</xdr:colOff>
      <xdr:row>8</xdr:row>
      <xdr:rowOff>123825</xdr:rowOff>
    </xdr:to>
    <xdr:graphicFrame>
      <xdr:nvGraphicFramePr>
        <xdr:cNvPr id="1" name="Chart 4"/>
        <xdr:cNvGraphicFramePr/>
      </xdr:nvGraphicFramePr>
      <xdr:xfrm>
        <a:off x="2181225" y="0"/>
        <a:ext cx="343852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7</xdr:row>
      <xdr:rowOff>76200</xdr:rowOff>
    </xdr:from>
    <xdr:to>
      <xdr:col>2</xdr:col>
      <xdr:colOff>247650</xdr:colOff>
      <xdr:row>9</xdr:row>
      <xdr:rowOff>66675</xdr:rowOff>
    </xdr:to>
    <xdr:sp>
      <xdr:nvSpPr>
        <xdr:cNvPr id="2" name="AutoShape 13"/>
        <xdr:cNvSpPr>
          <a:spLocks/>
        </xdr:cNvSpPr>
      </xdr:nvSpPr>
      <xdr:spPr>
        <a:xfrm>
          <a:off x="1371600" y="1543050"/>
          <a:ext cx="714375" cy="409575"/>
        </a:xfrm>
        <a:prstGeom prst="wedgeRoundRectCallout">
          <a:avLst>
            <a:gd name="adj1" fmla="val 47333"/>
            <a:gd name="adj2" fmla="val 147675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答案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5</xdr:col>
      <xdr:colOff>866775</xdr:colOff>
      <xdr:row>8</xdr:row>
      <xdr:rowOff>123825</xdr:rowOff>
    </xdr:to>
    <xdr:graphicFrame>
      <xdr:nvGraphicFramePr>
        <xdr:cNvPr id="1" name="Chart 1"/>
        <xdr:cNvGraphicFramePr/>
      </xdr:nvGraphicFramePr>
      <xdr:xfrm>
        <a:off x="2181225" y="0"/>
        <a:ext cx="343852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6</xdr:row>
      <xdr:rowOff>133350</xdr:rowOff>
    </xdr:from>
    <xdr:to>
      <xdr:col>2</xdr:col>
      <xdr:colOff>190500</xdr:colOff>
      <xdr:row>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314450" y="1390650"/>
          <a:ext cx="714375" cy="409575"/>
        </a:xfrm>
        <a:prstGeom prst="wedgeRoundRectCallout">
          <a:avLst>
            <a:gd name="adj1" fmla="val 47333"/>
            <a:gd name="adj2" fmla="val 180231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答案</a:t>
          </a:r>
        </a:p>
      </xdr:txBody>
    </xdr:sp>
    <xdr:clientData/>
  </xdr:twoCellAnchor>
  <xdr:twoCellAnchor>
    <xdr:from>
      <xdr:col>1</xdr:col>
      <xdr:colOff>161925</xdr:colOff>
      <xdr:row>0</xdr:row>
      <xdr:rowOff>180975</xdr:rowOff>
    </xdr:from>
    <xdr:to>
      <xdr:col>2</xdr:col>
      <xdr:colOff>95250</xdr:colOff>
      <xdr:row>2</xdr:row>
      <xdr:rowOff>76200</xdr:rowOff>
    </xdr:to>
    <xdr:sp>
      <xdr:nvSpPr>
        <xdr:cNvPr id="3" name="Oval 5"/>
        <xdr:cNvSpPr>
          <a:spLocks/>
        </xdr:cNvSpPr>
      </xdr:nvSpPr>
      <xdr:spPr>
        <a:xfrm>
          <a:off x="1181100" y="180975"/>
          <a:ext cx="752475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5</xdr:col>
      <xdr:colOff>866775</xdr:colOff>
      <xdr:row>8</xdr:row>
      <xdr:rowOff>123825</xdr:rowOff>
    </xdr:to>
    <xdr:graphicFrame>
      <xdr:nvGraphicFramePr>
        <xdr:cNvPr id="1" name="Chart 1"/>
        <xdr:cNvGraphicFramePr/>
      </xdr:nvGraphicFramePr>
      <xdr:xfrm>
        <a:off x="2181225" y="0"/>
        <a:ext cx="378142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1019175</xdr:colOff>
      <xdr:row>8</xdr:row>
      <xdr:rowOff>0</xdr:rowOff>
    </xdr:from>
    <xdr:to>
      <xdr:col>4</xdr:col>
      <xdr:colOff>714375</xdr:colOff>
      <xdr:row>10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000500" y="1676400"/>
          <a:ext cx="838200" cy="476250"/>
        </a:xfrm>
        <a:prstGeom prst="wedgeRoundRectCallout">
          <a:avLst>
            <a:gd name="adj1" fmla="val -12500"/>
            <a:gd name="adj2" fmla="val 89999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答案</a:t>
          </a:r>
        </a:p>
      </xdr:txBody>
    </xdr:sp>
    <xdr:clientData/>
  </xdr:twoCellAnchor>
  <xdr:twoCellAnchor>
    <xdr:from>
      <xdr:col>1</xdr:col>
      <xdr:colOff>161925</xdr:colOff>
      <xdr:row>1</xdr:row>
      <xdr:rowOff>171450</xdr:rowOff>
    </xdr:from>
    <xdr:to>
      <xdr:col>2</xdr:col>
      <xdr:colOff>95250</xdr:colOff>
      <xdr:row>3</xdr:row>
      <xdr:rowOff>66675</xdr:rowOff>
    </xdr:to>
    <xdr:sp>
      <xdr:nvSpPr>
        <xdr:cNvPr id="3" name="Oval 4"/>
        <xdr:cNvSpPr>
          <a:spLocks/>
        </xdr:cNvSpPr>
      </xdr:nvSpPr>
      <xdr:spPr>
        <a:xfrm>
          <a:off x="1181100" y="381000"/>
          <a:ext cx="752475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5</xdr:col>
      <xdr:colOff>866775</xdr:colOff>
      <xdr:row>8</xdr:row>
      <xdr:rowOff>123825</xdr:rowOff>
    </xdr:to>
    <xdr:graphicFrame>
      <xdr:nvGraphicFramePr>
        <xdr:cNvPr id="1" name="Chart 1"/>
        <xdr:cNvGraphicFramePr/>
      </xdr:nvGraphicFramePr>
      <xdr:xfrm>
        <a:off x="2181225" y="0"/>
        <a:ext cx="378142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1019175</xdr:colOff>
      <xdr:row>8</xdr:row>
      <xdr:rowOff>0</xdr:rowOff>
    </xdr:from>
    <xdr:to>
      <xdr:col>4</xdr:col>
      <xdr:colOff>714375</xdr:colOff>
      <xdr:row>10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000500" y="1676400"/>
          <a:ext cx="838200" cy="476250"/>
        </a:xfrm>
        <a:prstGeom prst="wedgeRoundRectCallout">
          <a:avLst>
            <a:gd name="adj1" fmla="val -12500"/>
            <a:gd name="adj2" fmla="val 89999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答案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MoneyTimeValue/Annuity/AnnuityApps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MoneyTimeValue/Annuity/AnnuityApps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MoneyTimeValue/Annuity/AnnuityApps.ht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MoneyTimeValue/Annuity/AnnuityApps.ht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6" sqref="A6"/>
    </sheetView>
  </sheetViews>
  <sheetFormatPr defaultColWidth="9.00390625" defaultRowHeight="16.5"/>
  <cols>
    <col min="1" max="1" width="13.375" style="0" customWidth="1"/>
    <col min="2" max="2" width="10.75390625" style="0" customWidth="1"/>
    <col min="3" max="6" width="12.75390625" style="0" bestFit="1" customWidth="1"/>
  </cols>
  <sheetData>
    <row r="1" spans="1:2" ht="16.5">
      <c r="A1" s="9" t="s">
        <v>10</v>
      </c>
      <c r="B1" s="19">
        <v>300000</v>
      </c>
    </row>
    <row r="2" spans="1:2" ht="16.5">
      <c r="A2" s="10" t="s">
        <v>0</v>
      </c>
      <c r="B2" s="11">
        <v>0</v>
      </c>
    </row>
    <row r="3" spans="1:2" ht="16.5">
      <c r="A3" s="10" t="s">
        <v>8</v>
      </c>
      <c r="B3" s="11">
        <v>0.05</v>
      </c>
    </row>
    <row r="4" spans="1:2" ht="16.5">
      <c r="A4" s="14" t="s">
        <v>1</v>
      </c>
      <c r="B4" s="15">
        <f>MAX(A:A)</f>
        <v>25</v>
      </c>
    </row>
    <row r="5" spans="1:2" ht="16.5">
      <c r="A5" s="1"/>
      <c r="B5" s="2"/>
    </row>
    <row r="6" spans="1:2" ht="16.5">
      <c r="A6" s="18" t="s">
        <v>9</v>
      </c>
      <c r="B6" s="2"/>
    </row>
    <row r="7" spans="1:2" ht="16.5">
      <c r="A7" s="1"/>
      <c r="B7" s="2"/>
    </row>
    <row r="8" spans="1:2" ht="16.5">
      <c r="A8" s="1"/>
      <c r="B8" s="2"/>
    </row>
    <row r="9" spans="1:2" ht="16.5">
      <c r="A9" s="1"/>
      <c r="B9" s="2"/>
    </row>
    <row r="10" spans="1:6" ht="16.5">
      <c r="A10" s="13"/>
      <c r="B10" s="12"/>
      <c r="C10" s="22" t="s">
        <v>2</v>
      </c>
      <c r="D10" s="22"/>
      <c r="E10" s="23" t="s">
        <v>3</v>
      </c>
      <c r="F10" s="23"/>
    </row>
    <row r="11" spans="1:6" ht="16.5">
      <c r="A11" s="13" t="s">
        <v>1</v>
      </c>
      <c r="B11" s="12" t="s">
        <v>6</v>
      </c>
      <c r="C11" s="3" t="s">
        <v>5</v>
      </c>
      <c r="D11" s="3" t="s">
        <v>4</v>
      </c>
      <c r="E11" s="4" t="s">
        <v>5</v>
      </c>
      <c r="F11" s="4" t="s">
        <v>4</v>
      </c>
    </row>
    <row r="12" spans="1:6" ht="16.5">
      <c r="A12" s="24" t="s">
        <v>7</v>
      </c>
      <c r="B12" s="25"/>
      <c r="C12" s="16">
        <f>SUM(C13:C37)</f>
        <v>14318129.64539631</v>
      </c>
      <c r="D12" s="16">
        <f>SUM(D13:D37)</f>
        <v>15034036.127666127</v>
      </c>
      <c r="E12" s="17">
        <f>SUM(E13:E37)</f>
        <v>4228183.369813426</v>
      </c>
      <c r="F12" s="17">
        <f>SUM(F13:F37)</f>
        <v>4439592.538304097</v>
      </c>
    </row>
    <row r="13" spans="1:6" ht="16.5">
      <c r="A13" s="5">
        <v>1</v>
      </c>
      <c r="B13" s="8">
        <f>B1</f>
        <v>300000</v>
      </c>
      <c r="C13" s="6">
        <f>B13*(1+$B$3)^($B$4-A13)</f>
        <v>967529.9831141102</v>
      </c>
      <c r="D13" s="6">
        <f>B13*(1+$B$3)^($B$4-A13+1)</f>
        <v>1015906.4822698158</v>
      </c>
      <c r="E13" s="7">
        <f>B13/(1+$B$3)^A13</f>
        <v>285714.2857142857</v>
      </c>
      <c r="F13" s="7">
        <f>B13/(1+$B$3)^(A13-1)</f>
        <v>300000</v>
      </c>
    </row>
    <row r="14" spans="1:6" ht="16.5">
      <c r="A14" s="5">
        <f>A13+1</f>
        <v>2</v>
      </c>
      <c r="B14" s="8">
        <f>B13*(1+$B$2)</f>
        <v>300000</v>
      </c>
      <c r="C14" s="6">
        <f>B14*(1+$B$3)^($B$4-A14)</f>
        <v>921457.1267753432</v>
      </c>
      <c r="D14" s="6">
        <f>B14*(1+$B$3)^($B$4-A14+1)</f>
        <v>967529.9831141102</v>
      </c>
      <c r="E14" s="7">
        <f>B14/(1+$B$3)^A14</f>
        <v>272108.84353741497</v>
      </c>
      <c r="F14" s="7">
        <f>B14/(1+$B$3)^(A14-1)</f>
        <v>285714.2857142857</v>
      </c>
    </row>
    <row r="15" spans="1:6" ht="16.5">
      <c r="A15" s="5">
        <f aca="true" t="shared" si="0" ref="A15:A37">A14+1</f>
        <v>3</v>
      </c>
      <c r="B15" s="8">
        <f aca="true" t="shared" si="1" ref="B15:B37">B14*(1+$B$2)</f>
        <v>300000</v>
      </c>
      <c r="C15" s="6">
        <f aca="true" t="shared" si="2" ref="C15:C37">B15*(1+$B$3)^($B$4-A15)</f>
        <v>877578.2159765172</v>
      </c>
      <c r="D15" s="6">
        <f aca="true" t="shared" si="3" ref="D15:D37">B15*(1+$B$3)^($B$4-A15+1)</f>
        <v>921457.1267753432</v>
      </c>
      <c r="E15" s="7">
        <f aca="true" t="shared" si="4" ref="E15:E37">B15/(1+$B$3)^A15</f>
        <v>259151.2795594428</v>
      </c>
      <c r="F15" s="7">
        <f aca="true" t="shared" si="5" ref="F15:F37">B15/(1+$B$3)^(A15-1)</f>
        <v>272108.84353741497</v>
      </c>
    </row>
    <row r="16" spans="1:6" ht="16.5">
      <c r="A16" s="5">
        <f t="shared" si="0"/>
        <v>4</v>
      </c>
      <c r="B16" s="8">
        <f t="shared" si="1"/>
        <v>300000</v>
      </c>
      <c r="C16" s="6">
        <f t="shared" si="2"/>
        <v>835788.7771204925</v>
      </c>
      <c r="D16" s="6">
        <f t="shared" si="3"/>
        <v>877578.2159765172</v>
      </c>
      <c r="E16" s="7">
        <f t="shared" si="4"/>
        <v>246810.7424375646</v>
      </c>
      <c r="F16" s="7">
        <f t="shared" si="5"/>
        <v>259151.2795594428</v>
      </c>
    </row>
    <row r="17" spans="1:6" ht="16.5">
      <c r="A17" s="5">
        <f t="shared" si="0"/>
        <v>5</v>
      </c>
      <c r="B17" s="8">
        <f t="shared" si="1"/>
        <v>300000</v>
      </c>
      <c r="C17" s="6">
        <f t="shared" si="2"/>
        <v>795989.3115433262</v>
      </c>
      <c r="D17" s="6">
        <f t="shared" si="3"/>
        <v>835788.7771204925</v>
      </c>
      <c r="E17" s="7">
        <f t="shared" si="4"/>
        <v>235057.84994053768</v>
      </c>
      <c r="F17" s="7">
        <f t="shared" si="5"/>
        <v>246810.7424375646</v>
      </c>
    </row>
    <row r="18" spans="1:6" ht="16.5">
      <c r="A18" s="5">
        <f t="shared" si="0"/>
        <v>6</v>
      </c>
      <c r="B18" s="8">
        <f t="shared" si="1"/>
        <v>300000</v>
      </c>
      <c r="C18" s="6">
        <f t="shared" si="2"/>
        <v>758085.0586126917</v>
      </c>
      <c r="D18" s="6">
        <f t="shared" si="3"/>
        <v>795989.3115433262</v>
      </c>
      <c r="E18" s="7">
        <f t="shared" si="4"/>
        <v>223864.6189909883</v>
      </c>
      <c r="F18" s="7">
        <f t="shared" si="5"/>
        <v>235057.84994053768</v>
      </c>
    </row>
    <row r="19" spans="1:6" ht="16.5">
      <c r="A19" s="5">
        <f t="shared" si="0"/>
        <v>7</v>
      </c>
      <c r="B19" s="8">
        <f t="shared" si="1"/>
        <v>300000</v>
      </c>
      <c r="C19" s="6">
        <f t="shared" si="2"/>
        <v>721985.7701073254</v>
      </c>
      <c r="D19" s="6">
        <f t="shared" si="3"/>
        <v>758085.0586126917</v>
      </c>
      <c r="E19" s="7">
        <f t="shared" si="4"/>
        <v>213204.39903903645</v>
      </c>
      <c r="F19" s="7">
        <f t="shared" si="5"/>
        <v>223864.6189909883</v>
      </c>
    </row>
    <row r="20" spans="1:6" ht="16.5">
      <c r="A20" s="5">
        <f t="shared" si="0"/>
        <v>8</v>
      </c>
      <c r="B20" s="8">
        <f t="shared" si="1"/>
        <v>300000</v>
      </c>
      <c r="C20" s="6">
        <f t="shared" si="2"/>
        <v>687605.4953403099</v>
      </c>
      <c r="D20" s="6">
        <f t="shared" si="3"/>
        <v>721985.7701073254</v>
      </c>
      <c r="E20" s="7">
        <f t="shared" si="4"/>
        <v>203051.80860860617</v>
      </c>
      <c r="F20" s="7">
        <f t="shared" si="5"/>
        <v>213204.39903903645</v>
      </c>
    </row>
    <row r="21" spans="1:6" ht="16.5">
      <c r="A21" s="5">
        <f t="shared" si="0"/>
        <v>9</v>
      </c>
      <c r="B21" s="8">
        <f t="shared" si="1"/>
        <v>300000</v>
      </c>
      <c r="C21" s="6">
        <f t="shared" si="2"/>
        <v>654862.3765145808</v>
      </c>
      <c r="D21" s="6">
        <f t="shared" si="3"/>
        <v>687605.4953403099</v>
      </c>
      <c r="E21" s="7">
        <f t="shared" si="4"/>
        <v>193382.67486533918</v>
      </c>
      <c r="F21" s="7">
        <f t="shared" si="5"/>
        <v>203051.80860860617</v>
      </c>
    </row>
    <row r="22" spans="1:6" ht="16.5">
      <c r="A22" s="5">
        <f t="shared" si="0"/>
        <v>10</v>
      </c>
      <c r="B22" s="8">
        <f t="shared" si="1"/>
        <v>300000</v>
      </c>
      <c r="C22" s="6">
        <f t="shared" si="2"/>
        <v>623678.4538234103</v>
      </c>
      <c r="D22" s="6">
        <f t="shared" si="3"/>
        <v>654862.3765145808</v>
      </c>
      <c r="E22" s="7">
        <f t="shared" si="4"/>
        <v>184173.9760622278</v>
      </c>
      <c r="F22" s="7">
        <f t="shared" si="5"/>
        <v>193382.67486533918</v>
      </c>
    </row>
    <row r="23" spans="1:6" ht="16.5">
      <c r="A23" s="5">
        <f t="shared" si="0"/>
        <v>11</v>
      </c>
      <c r="B23" s="8">
        <f t="shared" si="1"/>
        <v>300000</v>
      </c>
      <c r="C23" s="6">
        <f t="shared" si="2"/>
        <v>593979.4798318192</v>
      </c>
      <c r="D23" s="6">
        <f t="shared" si="3"/>
        <v>623678.4538234103</v>
      </c>
      <c r="E23" s="7">
        <f t="shared" si="4"/>
        <v>175403.78672593122</v>
      </c>
      <c r="F23" s="7">
        <f t="shared" si="5"/>
        <v>184173.9760622278</v>
      </c>
    </row>
    <row r="24" spans="1:6" ht="16.5">
      <c r="A24" s="5">
        <f t="shared" si="0"/>
        <v>12</v>
      </c>
      <c r="B24" s="8">
        <f t="shared" si="1"/>
        <v>300000</v>
      </c>
      <c r="C24" s="6">
        <f t="shared" si="2"/>
        <v>565694.7426969708</v>
      </c>
      <c r="D24" s="6">
        <f t="shared" si="3"/>
        <v>593979.4798318192</v>
      </c>
      <c r="E24" s="7">
        <f t="shared" si="4"/>
        <v>167051.22545326786</v>
      </c>
      <c r="F24" s="7">
        <f t="shared" si="5"/>
        <v>175403.78672593122</v>
      </c>
    </row>
    <row r="25" spans="1:6" ht="16.5">
      <c r="A25" s="5">
        <f t="shared" si="0"/>
        <v>13</v>
      </c>
      <c r="B25" s="8">
        <f t="shared" si="1"/>
        <v>300000</v>
      </c>
      <c r="C25" s="6">
        <f t="shared" si="2"/>
        <v>538756.8978066387</v>
      </c>
      <c r="D25" s="6">
        <f t="shared" si="3"/>
        <v>565694.7426969708</v>
      </c>
      <c r="E25" s="7">
        <f t="shared" si="4"/>
        <v>159096.4051935884</v>
      </c>
      <c r="F25" s="7">
        <f t="shared" si="5"/>
        <v>167051.22545326786</v>
      </c>
    </row>
    <row r="26" spans="1:6" ht="16.5">
      <c r="A26" s="5">
        <f t="shared" si="0"/>
        <v>14</v>
      </c>
      <c r="B26" s="8">
        <f t="shared" si="1"/>
        <v>300000</v>
      </c>
      <c r="C26" s="6">
        <f t="shared" si="2"/>
        <v>513101.80743489414</v>
      </c>
      <c r="D26" s="6">
        <f t="shared" si="3"/>
        <v>538756.8978066387</v>
      </c>
      <c r="E26" s="7">
        <f t="shared" si="4"/>
        <v>151520.38589865566</v>
      </c>
      <c r="F26" s="7">
        <f t="shared" si="5"/>
        <v>159096.4051935884</v>
      </c>
    </row>
    <row r="27" spans="1:6" ht="16.5">
      <c r="A27" s="5">
        <f t="shared" si="0"/>
        <v>15</v>
      </c>
      <c r="B27" s="8">
        <f t="shared" si="1"/>
        <v>300000</v>
      </c>
      <c r="C27" s="6">
        <f t="shared" si="2"/>
        <v>488668.3880332325</v>
      </c>
      <c r="D27" s="6">
        <f t="shared" si="3"/>
        <v>513101.80743489414</v>
      </c>
      <c r="E27" s="7">
        <f t="shared" si="4"/>
        <v>144305.12942729105</v>
      </c>
      <c r="F27" s="7">
        <f t="shared" si="5"/>
        <v>151520.38589865566</v>
      </c>
    </row>
    <row r="28" spans="1:6" ht="16.5">
      <c r="A28" s="5">
        <f t="shared" si="0"/>
        <v>16</v>
      </c>
      <c r="B28" s="8">
        <f t="shared" si="1"/>
        <v>300000</v>
      </c>
      <c r="C28" s="6">
        <f t="shared" si="2"/>
        <v>465398.46479355474</v>
      </c>
      <c r="D28" s="6">
        <f t="shared" si="3"/>
        <v>488668.3880332325</v>
      </c>
      <c r="E28" s="7">
        <f t="shared" si="4"/>
        <v>137433.45659742007</v>
      </c>
      <c r="F28" s="7">
        <f t="shared" si="5"/>
        <v>144305.12942729105</v>
      </c>
    </row>
    <row r="29" spans="1:6" ht="16.5">
      <c r="A29" s="5">
        <f t="shared" si="0"/>
        <v>17</v>
      </c>
      <c r="B29" s="8">
        <f t="shared" si="1"/>
        <v>300000</v>
      </c>
      <c r="C29" s="6">
        <f t="shared" si="2"/>
        <v>443236.63313671877</v>
      </c>
      <c r="D29" s="6">
        <f t="shared" si="3"/>
        <v>465398.46479355474</v>
      </c>
      <c r="E29" s="7">
        <f t="shared" si="4"/>
        <v>130889.00628325719</v>
      </c>
      <c r="F29" s="7">
        <f t="shared" si="5"/>
        <v>137433.45659742007</v>
      </c>
    </row>
    <row r="30" spans="1:6" ht="16.5">
      <c r="A30" s="5">
        <f t="shared" si="0"/>
        <v>18</v>
      </c>
      <c r="B30" s="8">
        <f t="shared" si="1"/>
        <v>300000</v>
      </c>
      <c r="C30" s="6">
        <f t="shared" si="2"/>
        <v>422130.1267968751</v>
      </c>
      <c r="D30" s="6">
        <f t="shared" si="3"/>
        <v>443236.63313671877</v>
      </c>
      <c r="E30" s="7">
        <f t="shared" si="4"/>
        <v>124656.19646024494</v>
      </c>
      <c r="F30" s="7">
        <f t="shared" si="5"/>
        <v>130889.00628325719</v>
      </c>
    </row>
    <row r="31" spans="1:6" ht="16.5">
      <c r="A31" s="5">
        <f t="shared" si="0"/>
        <v>19</v>
      </c>
      <c r="B31" s="8">
        <f t="shared" si="1"/>
        <v>300000</v>
      </c>
      <c r="C31" s="6">
        <f t="shared" si="2"/>
        <v>402028.6921875</v>
      </c>
      <c r="D31" s="6">
        <f t="shared" si="3"/>
        <v>422130.1267968751</v>
      </c>
      <c r="E31" s="7">
        <f t="shared" si="4"/>
        <v>118720.18710499519</v>
      </c>
      <c r="F31" s="7">
        <f t="shared" si="5"/>
        <v>124656.19646024494</v>
      </c>
    </row>
    <row r="32" spans="1:6" ht="16.5">
      <c r="A32" s="5">
        <f t="shared" si="0"/>
        <v>20</v>
      </c>
      <c r="B32" s="8">
        <f t="shared" si="1"/>
        <v>300000</v>
      </c>
      <c r="C32" s="6">
        <f t="shared" si="2"/>
        <v>382884.46875000006</v>
      </c>
      <c r="D32" s="6">
        <f t="shared" si="3"/>
        <v>402028.6921875</v>
      </c>
      <c r="E32" s="7">
        <f t="shared" si="4"/>
        <v>113066.84486190019</v>
      </c>
      <c r="F32" s="7">
        <f t="shared" si="5"/>
        <v>118720.18710499519</v>
      </c>
    </row>
    <row r="33" spans="1:6" ht="16.5">
      <c r="A33" s="5">
        <f t="shared" si="0"/>
        <v>21</v>
      </c>
      <c r="B33" s="8">
        <f t="shared" si="1"/>
        <v>300000</v>
      </c>
      <c r="C33" s="6">
        <f t="shared" si="2"/>
        <v>364651.875</v>
      </c>
      <c r="D33" s="6">
        <f t="shared" si="3"/>
        <v>382884.46875000006</v>
      </c>
      <c r="E33" s="7">
        <f t="shared" si="4"/>
        <v>107682.70939228589</v>
      </c>
      <c r="F33" s="7">
        <f t="shared" si="5"/>
        <v>113066.84486190019</v>
      </c>
    </row>
    <row r="34" spans="1:6" ht="16.5">
      <c r="A34" s="5">
        <f t="shared" si="0"/>
        <v>22</v>
      </c>
      <c r="B34" s="8">
        <f t="shared" si="1"/>
        <v>300000</v>
      </c>
      <c r="C34" s="6">
        <f t="shared" si="2"/>
        <v>347287.50000000006</v>
      </c>
      <c r="D34" s="6">
        <f t="shared" si="3"/>
        <v>364651.875</v>
      </c>
      <c r="E34" s="7">
        <f t="shared" si="4"/>
        <v>102554.96132598657</v>
      </c>
      <c r="F34" s="7">
        <f t="shared" si="5"/>
        <v>107682.70939228589</v>
      </c>
    </row>
    <row r="35" spans="1:6" ht="16.5">
      <c r="A35" s="5">
        <f t="shared" si="0"/>
        <v>23</v>
      </c>
      <c r="B35" s="8">
        <f t="shared" si="1"/>
        <v>300000</v>
      </c>
      <c r="C35" s="6">
        <f t="shared" si="2"/>
        <v>330750</v>
      </c>
      <c r="D35" s="6">
        <f t="shared" si="3"/>
        <v>347287.50000000006</v>
      </c>
      <c r="E35" s="7">
        <f t="shared" si="4"/>
        <v>97671.3917390348</v>
      </c>
      <c r="F35" s="7">
        <f t="shared" si="5"/>
        <v>102554.96132598657</v>
      </c>
    </row>
    <row r="36" spans="1:6" ht="16.5">
      <c r="A36" s="5">
        <f t="shared" si="0"/>
        <v>24</v>
      </c>
      <c r="B36" s="8">
        <f t="shared" si="1"/>
        <v>300000</v>
      </c>
      <c r="C36" s="6">
        <f t="shared" si="2"/>
        <v>315000</v>
      </c>
      <c r="D36" s="6">
        <f t="shared" si="3"/>
        <v>330750</v>
      </c>
      <c r="E36" s="7">
        <f t="shared" si="4"/>
        <v>93020.37308479506</v>
      </c>
      <c r="F36" s="7">
        <f t="shared" si="5"/>
        <v>97671.3917390348</v>
      </c>
    </row>
    <row r="37" spans="1:6" ht="16.5">
      <c r="A37" s="5">
        <f t="shared" si="0"/>
        <v>25</v>
      </c>
      <c r="B37" s="8">
        <f t="shared" si="1"/>
        <v>300000</v>
      </c>
      <c r="C37" s="6">
        <f t="shared" si="2"/>
        <v>300000</v>
      </c>
      <c r="D37" s="6">
        <f t="shared" si="3"/>
        <v>315000</v>
      </c>
      <c r="E37" s="7">
        <f t="shared" si="4"/>
        <v>88590.83150932864</v>
      </c>
      <c r="F37" s="7">
        <f t="shared" si="5"/>
        <v>93020.37308479506</v>
      </c>
    </row>
    <row r="38" ht="16.5">
      <c r="A38" s="1"/>
    </row>
  </sheetData>
  <mergeCells count="3">
    <mergeCell ref="C10:D10"/>
    <mergeCell ref="E10:F10"/>
    <mergeCell ref="A12:B12"/>
  </mergeCells>
  <hyperlinks>
    <hyperlink ref="A6" r:id="rId1" display="使用說明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8" sqref="A8"/>
    </sheetView>
  </sheetViews>
  <sheetFormatPr defaultColWidth="9.00390625" defaultRowHeight="16.5"/>
  <cols>
    <col min="1" max="1" width="13.375" style="0" customWidth="1"/>
    <col min="2" max="2" width="10.75390625" style="0" customWidth="1"/>
    <col min="3" max="6" width="12.75390625" style="0" bestFit="1" customWidth="1"/>
  </cols>
  <sheetData>
    <row r="1" spans="1:2" ht="16.5">
      <c r="A1" s="9" t="s">
        <v>10</v>
      </c>
      <c r="B1" s="19">
        <v>300000</v>
      </c>
    </row>
    <row r="2" spans="1:2" ht="16.5">
      <c r="A2" s="10" t="s">
        <v>0</v>
      </c>
      <c r="B2" s="20">
        <v>0.03</v>
      </c>
    </row>
    <row r="3" spans="1:2" ht="16.5">
      <c r="A3" s="10" t="s">
        <v>8</v>
      </c>
      <c r="B3" s="20">
        <v>0.05</v>
      </c>
    </row>
    <row r="4" spans="1:2" ht="16.5">
      <c r="A4" s="14" t="s">
        <v>1</v>
      </c>
      <c r="B4" s="15">
        <f>MAX(A:A)</f>
        <v>25</v>
      </c>
    </row>
    <row r="5" spans="1:2" ht="16.5">
      <c r="A5" s="1"/>
      <c r="B5" s="2"/>
    </row>
    <row r="6" spans="1:2" ht="16.5">
      <c r="A6" s="18" t="s">
        <v>9</v>
      </c>
      <c r="B6" s="2"/>
    </row>
    <row r="7" spans="1:2" ht="16.5">
      <c r="A7" s="1"/>
      <c r="B7" s="2"/>
    </row>
    <row r="8" spans="1:2" ht="16.5">
      <c r="A8" s="1"/>
      <c r="B8" s="2"/>
    </row>
    <row r="9" spans="1:2" ht="16.5">
      <c r="A9" s="1"/>
      <c r="B9" s="2"/>
    </row>
    <row r="10" spans="1:6" ht="16.5">
      <c r="A10" s="13"/>
      <c r="B10" s="12"/>
      <c r="C10" s="22" t="s">
        <v>2</v>
      </c>
      <c r="D10" s="22"/>
      <c r="E10" s="23" t="s">
        <v>3</v>
      </c>
      <c r="F10" s="23"/>
    </row>
    <row r="11" spans="1:6" ht="16.5">
      <c r="A11" s="13" t="s">
        <v>1</v>
      </c>
      <c r="B11" s="12" t="s">
        <v>6</v>
      </c>
      <c r="C11" s="3" t="s">
        <v>5</v>
      </c>
      <c r="D11" s="3" t="s">
        <v>4</v>
      </c>
      <c r="E11" s="4" t="s">
        <v>5</v>
      </c>
      <c r="F11" s="4" t="s">
        <v>4</v>
      </c>
    </row>
    <row r="12" spans="1:6" ht="16.5">
      <c r="A12" s="24" t="s">
        <v>7</v>
      </c>
      <c r="B12" s="25"/>
      <c r="C12" s="16">
        <f>SUM(C13:C37)</f>
        <v>19388655.168677565</v>
      </c>
      <c r="D12" s="16">
        <f>SUM(D13:D37)</f>
        <v>20358087.92711144</v>
      </c>
      <c r="E12" s="17">
        <f>SUM(E13:E37)</f>
        <v>5725523.610802625</v>
      </c>
      <c r="F12" s="17">
        <f>SUM(F13:F37)</f>
        <v>6011799.791342758</v>
      </c>
    </row>
    <row r="13" spans="1:6" ht="16.5">
      <c r="A13" s="5">
        <v>1</v>
      </c>
      <c r="B13" s="8">
        <f>B1</f>
        <v>300000</v>
      </c>
      <c r="C13" s="6">
        <f aca="true" t="shared" si="0" ref="C13:C37">B13*(1+$B$3)^($B$4-A13)</f>
        <v>967529.9831141102</v>
      </c>
      <c r="D13" s="6">
        <f aca="true" t="shared" si="1" ref="D13:D37">B13*(1+$B$3)^($B$4-A13+1)</f>
        <v>1015906.4822698158</v>
      </c>
      <c r="E13" s="7">
        <f aca="true" t="shared" si="2" ref="E13:E37">B13/(1+$B$3)^A13</f>
        <v>285714.2857142857</v>
      </c>
      <c r="F13" s="7">
        <f aca="true" t="shared" si="3" ref="F13:F37">B13/(1+$B$3)^(A13-1)</f>
        <v>300000</v>
      </c>
    </row>
    <row r="14" spans="1:6" ht="16.5">
      <c r="A14" s="5">
        <f aca="true" t="shared" si="4" ref="A14:A37">A13+1</f>
        <v>2</v>
      </c>
      <c r="B14" s="8">
        <f aca="true" t="shared" si="5" ref="B14:B37">B13*(1+$B$2)</f>
        <v>309000</v>
      </c>
      <c r="C14" s="6">
        <f t="shared" si="0"/>
        <v>949100.8405786034</v>
      </c>
      <c r="D14" s="6">
        <f t="shared" si="1"/>
        <v>996555.8826075335</v>
      </c>
      <c r="E14" s="7">
        <f t="shared" si="2"/>
        <v>280272.1088435374</v>
      </c>
      <c r="F14" s="7">
        <f t="shared" si="3"/>
        <v>294285.71428571426</v>
      </c>
    </row>
    <row r="15" spans="1:6" ht="16.5">
      <c r="A15" s="5">
        <f t="shared" si="4"/>
        <v>3</v>
      </c>
      <c r="B15" s="8">
        <f t="shared" si="5"/>
        <v>318270</v>
      </c>
      <c r="C15" s="6">
        <f t="shared" si="0"/>
        <v>931022.7293294871</v>
      </c>
      <c r="D15" s="6">
        <f t="shared" si="1"/>
        <v>977573.8657959616</v>
      </c>
      <c r="E15" s="7">
        <f t="shared" si="2"/>
        <v>274933.5924846129</v>
      </c>
      <c r="F15" s="7">
        <f t="shared" si="3"/>
        <v>288680.27210884355</v>
      </c>
    </row>
    <row r="16" spans="1:6" ht="16.5">
      <c r="A16" s="5">
        <f t="shared" si="4"/>
        <v>4</v>
      </c>
      <c r="B16" s="8">
        <f t="shared" si="5"/>
        <v>327818.10000000003</v>
      </c>
      <c r="C16" s="6">
        <f t="shared" si="0"/>
        <v>913288.9630565445</v>
      </c>
      <c r="D16" s="6">
        <f t="shared" si="1"/>
        <v>958953.4112093718</v>
      </c>
      <c r="E16" s="7">
        <f t="shared" si="2"/>
        <v>269696.7621515727</v>
      </c>
      <c r="F16" s="7">
        <f t="shared" si="3"/>
        <v>283181.60025915125</v>
      </c>
    </row>
    <row r="17" spans="1:6" ht="16.5">
      <c r="A17" s="5">
        <f t="shared" si="4"/>
        <v>5</v>
      </c>
      <c r="B17" s="8">
        <f t="shared" si="5"/>
        <v>337652.64300000004</v>
      </c>
      <c r="C17" s="6">
        <f t="shared" si="0"/>
        <v>895892.9828078485</v>
      </c>
      <c r="D17" s="6">
        <f t="shared" si="1"/>
        <v>940687.6319482409</v>
      </c>
      <c r="E17" s="7">
        <f t="shared" si="2"/>
        <v>264559.68096773315</v>
      </c>
      <c r="F17" s="7">
        <f t="shared" si="3"/>
        <v>277787.66501611983</v>
      </c>
    </row>
    <row r="18" spans="1:6" ht="16.5">
      <c r="A18" s="5">
        <f t="shared" si="4"/>
        <v>6</v>
      </c>
      <c r="B18" s="8">
        <f t="shared" si="5"/>
        <v>347782.22229000006</v>
      </c>
      <c r="C18" s="6">
        <f t="shared" si="0"/>
        <v>878828.3545638896</v>
      </c>
      <c r="D18" s="6">
        <f t="shared" si="1"/>
        <v>922769.7722920841</v>
      </c>
      <c r="E18" s="7">
        <f t="shared" si="2"/>
        <v>259520.44894930022</v>
      </c>
      <c r="F18" s="7">
        <f t="shared" si="3"/>
        <v>272496.4713967652</v>
      </c>
    </row>
    <row r="19" spans="1:6" ht="16.5">
      <c r="A19" s="5">
        <f t="shared" si="4"/>
        <v>7</v>
      </c>
      <c r="B19" s="8">
        <f t="shared" si="5"/>
        <v>358215.68895870005</v>
      </c>
      <c r="C19" s="6">
        <f t="shared" si="0"/>
        <v>862088.7668579107</v>
      </c>
      <c r="D19" s="6">
        <f t="shared" si="1"/>
        <v>905193.2052008063</v>
      </c>
      <c r="E19" s="7">
        <f t="shared" si="2"/>
        <v>254577.20230264682</v>
      </c>
      <c r="F19" s="7">
        <f t="shared" si="3"/>
        <v>267306.0624177792</v>
      </c>
    </row>
    <row r="20" spans="1:6" ht="16.5">
      <c r="A20" s="5">
        <f t="shared" si="4"/>
        <v>8</v>
      </c>
      <c r="B20" s="8">
        <f t="shared" si="5"/>
        <v>368962.15962746105</v>
      </c>
      <c r="C20" s="6">
        <f t="shared" si="0"/>
        <v>845668.0284415695</v>
      </c>
      <c r="D20" s="6">
        <f t="shared" si="1"/>
        <v>887951.429863648</v>
      </c>
      <c r="E20" s="7">
        <f t="shared" si="2"/>
        <v>249728.1127349774</v>
      </c>
      <c r="F20" s="7">
        <f t="shared" si="3"/>
        <v>262214.5183717262</v>
      </c>
    </row>
    <row r="21" spans="1:6" ht="16.5">
      <c r="A21" s="5">
        <f t="shared" si="4"/>
        <v>9</v>
      </c>
      <c r="B21" s="8">
        <f t="shared" si="5"/>
        <v>380031.02441628487</v>
      </c>
      <c r="C21" s="6">
        <f t="shared" si="0"/>
        <v>829560.0659950633</v>
      </c>
      <c r="D21" s="6">
        <f t="shared" si="1"/>
        <v>871038.0692948166</v>
      </c>
      <c r="E21" s="7">
        <f t="shared" si="2"/>
        <v>244971.38677812065</v>
      </c>
      <c r="F21" s="7">
        <f t="shared" si="3"/>
        <v>257219.95611702668</v>
      </c>
    </row>
    <row r="22" spans="1:6" ht="16.5">
      <c r="A22" s="5">
        <f t="shared" si="4"/>
        <v>10</v>
      </c>
      <c r="B22" s="8">
        <f t="shared" si="5"/>
        <v>391431.95514877344</v>
      </c>
      <c r="C22" s="6">
        <f t="shared" si="0"/>
        <v>813758.9218808718</v>
      </c>
      <c r="D22" s="6">
        <f t="shared" si="1"/>
        <v>854446.8679749153</v>
      </c>
      <c r="E22" s="7">
        <f t="shared" si="2"/>
        <v>240305.26512520408</v>
      </c>
      <c r="F22" s="7">
        <f t="shared" si="3"/>
        <v>252320.52838146428</v>
      </c>
    </row>
    <row r="23" spans="1:6" ht="16.5">
      <c r="A23" s="5">
        <f t="shared" si="4"/>
        <v>11</v>
      </c>
      <c r="B23" s="8">
        <f t="shared" si="5"/>
        <v>403174.9138032367</v>
      </c>
      <c r="C23" s="6">
        <f t="shared" si="0"/>
        <v>798258.7519402836</v>
      </c>
      <c r="D23" s="6">
        <f t="shared" si="1"/>
        <v>838171.6895372979</v>
      </c>
      <c r="E23" s="7">
        <f t="shared" si="2"/>
        <v>235728.0219799621</v>
      </c>
      <c r="F23" s="7">
        <f t="shared" si="3"/>
        <v>247514.42307896022</v>
      </c>
    </row>
    <row r="24" spans="1:6" ht="16.5">
      <c r="A24" s="5">
        <f t="shared" si="4"/>
        <v>12</v>
      </c>
      <c r="B24" s="8">
        <f t="shared" si="5"/>
        <v>415270.1612173338</v>
      </c>
      <c r="C24" s="6">
        <f t="shared" si="0"/>
        <v>783053.8233318974</v>
      </c>
      <c r="D24" s="6">
        <f t="shared" si="1"/>
        <v>822206.5144984921</v>
      </c>
      <c r="E24" s="7">
        <f t="shared" si="2"/>
        <v>231237.96441843905</v>
      </c>
      <c r="F24" s="7">
        <f t="shared" si="3"/>
        <v>242799.86263936097</v>
      </c>
    </row>
    <row r="25" spans="1:6" ht="16.5">
      <c r="A25" s="5">
        <f t="shared" si="4"/>
        <v>13</v>
      </c>
      <c r="B25" s="8">
        <f t="shared" si="5"/>
        <v>427728.26605385385</v>
      </c>
      <c r="C25" s="6">
        <f t="shared" si="0"/>
        <v>768138.5124112897</v>
      </c>
      <c r="D25" s="6">
        <f t="shared" si="1"/>
        <v>806545.4380318545</v>
      </c>
      <c r="E25" s="7">
        <f t="shared" si="2"/>
        <v>226833.4317628497</v>
      </c>
      <c r="F25" s="7">
        <f t="shared" si="3"/>
        <v>238175.10335099226</v>
      </c>
    </row>
    <row r="26" spans="1:6" ht="16.5">
      <c r="A26" s="5">
        <f t="shared" si="4"/>
        <v>14</v>
      </c>
      <c r="B26" s="8">
        <f t="shared" si="5"/>
        <v>440560.1140354695</v>
      </c>
      <c r="C26" s="6">
        <f t="shared" si="0"/>
        <v>753507.3026510748</v>
      </c>
      <c r="D26" s="6">
        <f t="shared" si="1"/>
        <v>791182.6677836285</v>
      </c>
      <c r="E26" s="7">
        <f t="shared" si="2"/>
        <v>222512.79496736694</v>
      </c>
      <c r="F26" s="7">
        <f t="shared" si="3"/>
        <v>233638.43471573523</v>
      </c>
    </row>
    <row r="27" spans="1:6" ht="16.5">
      <c r="A27" s="5">
        <f t="shared" si="4"/>
        <v>15</v>
      </c>
      <c r="B27" s="8">
        <f t="shared" si="5"/>
        <v>453776.9174565336</v>
      </c>
      <c r="C27" s="6">
        <f t="shared" si="0"/>
        <v>739154.7826005782</v>
      </c>
      <c r="D27" s="6">
        <f t="shared" si="1"/>
        <v>776112.5217306071</v>
      </c>
      <c r="E27" s="7">
        <f t="shared" si="2"/>
        <v>218274.4560156075</v>
      </c>
      <c r="F27" s="7">
        <f t="shared" si="3"/>
        <v>229188.17881638795</v>
      </c>
    </row>
    <row r="28" spans="1:6" ht="16.5">
      <c r="A28" s="5">
        <f t="shared" si="4"/>
        <v>16</v>
      </c>
      <c r="B28" s="8">
        <f t="shared" si="5"/>
        <v>467390.2249802296</v>
      </c>
      <c r="C28" s="6">
        <f t="shared" si="0"/>
        <v>725075.6438843767</v>
      </c>
      <c r="D28" s="6">
        <f t="shared" si="1"/>
        <v>761329.4260785956</v>
      </c>
      <c r="E28" s="7">
        <f t="shared" si="2"/>
        <v>214116.84732959597</v>
      </c>
      <c r="F28" s="7">
        <f t="shared" si="3"/>
        <v>224822.68969607574</v>
      </c>
    </row>
    <row r="29" spans="1:6" ht="16.5">
      <c r="A29" s="5">
        <f t="shared" si="4"/>
        <v>17</v>
      </c>
      <c r="B29" s="8">
        <f t="shared" si="5"/>
        <v>481411.9317296365</v>
      </c>
      <c r="C29" s="6">
        <f t="shared" si="0"/>
        <v>711264.67923896</v>
      </c>
      <c r="D29" s="6">
        <f t="shared" si="1"/>
        <v>746827.913200908</v>
      </c>
      <c r="E29" s="7">
        <f t="shared" si="2"/>
        <v>210038.43118998458</v>
      </c>
      <c r="F29" s="7">
        <f t="shared" si="3"/>
        <v>220540.35274948383</v>
      </c>
    </row>
    <row r="30" spans="1:6" ht="16.5">
      <c r="A30" s="5">
        <f t="shared" si="4"/>
        <v>18</v>
      </c>
      <c r="B30" s="8">
        <f t="shared" si="5"/>
        <v>495854.2896815256</v>
      </c>
      <c r="C30" s="6">
        <f t="shared" si="0"/>
        <v>697716.7805867895</v>
      </c>
      <c r="D30" s="6">
        <f t="shared" si="1"/>
        <v>732602.6196161289</v>
      </c>
      <c r="E30" s="7">
        <f t="shared" si="2"/>
        <v>206037.6991673182</v>
      </c>
      <c r="F30" s="7">
        <f t="shared" si="3"/>
        <v>216339.5841256841</v>
      </c>
    </row>
    <row r="31" spans="1:6" ht="16.5">
      <c r="A31" s="5">
        <f t="shared" si="4"/>
        <v>19</v>
      </c>
      <c r="B31" s="8">
        <f t="shared" si="5"/>
        <v>510729.9183719714</v>
      </c>
      <c r="C31" s="6">
        <f t="shared" si="0"/>
        <v>684426.937147041</v>
      </c>
      <c r="D31" s="6">
        <f t="shared" si="1"/>
        <v>718648.2840043932</v>
      </c>
      <c r="E31" s="7">
        <f t="shared" si="2"/>
        <v>202113.17156413122</v>
      </c>
      <c r="F31" s="7">
        <f t="shared" si="3"/>
        <v>212218.83014233777</v>
      </c>
    </row>
    <row r="32" spans="1:6" ht="16.5">
      <c r="A32" s="5">
        <f t="shared" si="4"/>
        <v>20</v>
      </c>
      <c r="B32" s="8">
        <f t="shared" si="5"/>
        <v>526051.8159231306</v>
      </c>
      <c r="C32" s="6">
        <f t="shared" si="0"/>
        <v>671390.2335823355</v>
      </c>
      <c r="D32" s="6">
        <f t="shared" si="1"/>
        <v>704959.7452614523</v>
      </c>
      <c r="E32" s="7">
        <f t="shared" si="2"/>
        <v>198263.3968676716</v>
      </c>
      <c r="F32" s="7">
        <f t="shared" si="3"/>
        <v>208176.56671105517</v>
      </c>
    </row>
    <row r="33" spans="1:6" ht="16.5">
      <c r="A33" s="5">
        <f t="shared" si="4"/>
        <v>21</v>
      </c>
      <c r="B33" s="8">
        <f t="shared" si="5"/>
        <v>541833.3704008246</v>
      </c>
      <c r="C33" s="6">
        <f t="shared" si="0"/>
        <v>658601.8481807673</v>
      </c>
      <c r="D33" s="6">
        <f t="shared" si="1"/>
        <v>691531.9405898057</v>
      </c>
      <c r="E33" s="7">
        <f t="shared" si="2"/>
        <v>194486.9512130493</v>
      </c>
      <c r="F33" s="7">
        <f t="shared" si="3"/>
        <v>204211.29877370177</v>
      </c>
    </row>
    <row r="34" spans="1:6" ht="16.5">
      <c r="A34" s="5">
        <f t="shared" si="4"/>
        <v>22</v>
      </c>
      <c r="B34" s="8">
        <f t="shared" si="5"/>
        <v>558088.3715128493</v>
      </c>
      <c r="C34" s="6">
        <f t="shared" si="0"/>
        <v>646057.0510725623</v>
      </c>
      <c r="D34" s="6">
        <f t="shared" si="1"/>
        <v>678359.9036261904</v>
      </c>
      <c r="E34" s="7">
        <f t="shared" si="2"/>
        <v>190782.43785661028</v>
      </c>
      <c r="F34" s="7">
        <f t="shared" si="3"/>
        <v>200321.55974944078</v>
      </c>
    </row>
    <row r="35" spans="1:6" ht="16.5">
      <c r="A35" s="5">
        <f t="shared" si="4"/>
        <v>23</v>
      </c>
      <c r="B35" s="8">
        <f t="shared" si="5"/>
        <v>574831.0226582348</v>
      </c>
      <c r="C35" s="6">
        <f t="shared" si="0"/>
        <v>633751.2024807039</v>
      </c>
      <c r="D35" s="6">
        <f t="shared" si="1"/>
        <v>665438.7626047392</v>
      </c>
      <c r="E35" s="7">
        <f t="shared" si="2"/>
        <v>187148.4866593415</v>
      </c>
      <c r="F35" s="7">
        <f t="shared" si="3"/>
        <v>196505.9109923086</v>
      </c>
    </row>
    <row r="36" spans="1:6" ht="16.5">
      <c r="A36" s="5">
        <f t="shared" si="4"/>
        <v>24</v>
      </c>
      <c r="B36" s="8">
        <f t="shared" si="5"/>
        <v>592075.9533379818</v>
      </c>
      <c r="C36" s="6">
        <f t="shared" si="0"/>
        <v>621679.751004881</v>
      </c>
      <c r="D36" s="6">
        <f t="shared" si="1"/>
        <v>652763.738555125</v>
      </c>
      <c r="E36" s="7">
        <f t="shared" si="2"/>
        <v>183583.75358011594</v>
      </c>
      <c r="F36" s="7">
        <f t="shared" si="3"/>
        <v>192762.94125912173</v>
      </c>
    </row>
    <row r="37" spans="1:6" ht="16.5">
      <c r="A37" s="5">
        <f t="shared" si="4"/>
        <v>25</v>
      </c>
      <c r="B37" s="8">
        <f t="shared" si="5"/>
        <v>609838.2319381213</v>
      </c>
      <c r="C37" s="6">
        <f t="shared" si="0"/>
        <v>609838.2319381213</v>
      </c>
      <c r="D37" s="6">
        <f t="shared" si="1"/>
        <v>640330.1435350274</v>
      </c>
      <c r="E37" s="7">
        <f t="shared" si="2"/>
        <v>180086.9201785899</v>
      </c>
      <c r="F37" s="7">
        <f t="shared" si="3"/>
        <v>189091.26618751942</v>
      </c>
    </row>
    <row r="38" ht="16.5">
      <c r="A38" s="1"/>
    </row>
  </sheetData>
  <mergeCells count="3">
    <mergeCell ref="C10:D10"/>
    <mergeCell ref="E10:F10"/>
    <mergeCell ref="A12:B12"/>
  </mergeCells>
  <hyperlinks>
    <hyperlink ref="A6" r:id="rId1" display="使用說明"/>
  </hyperlinks>
  <printOptions/>
  <pageMargins left="0.75" right="0.75" top="1" bottom="1" header="0.5" footer="0.5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C63" sqref="C63"/>
    </sheetView>
  </sheetViews>
  <sheetFormatPr defaultColWidth="9.00390625" defaultRowHeight="16.5"/>
  <cols>
    <col min="1" max="1" width="13.375" style="0" customWidth="1"/>
    <col min="2" max="2" width="10.75390625" style="0" customWidth="1"/>
    <col min="3" max="4" width="15.00390625" style="0" bestFit="1" customWidth="1"/>
    <col min="5" max="6" width="12.75390625" style="0" bestFit="1" customWidth="1"/>
  </cols>
  <sheetData>
    <row r="1" spans="1:2" ht="16.5">
      <c r="A1" s="9" t="s">
        <v>10</v>
      </c>
      <c r="B1" s="19">
        <v>21000</v>
      </c>
    </row>
    <row r="2" spans="1:2" ht="16.5">
      <c r="A2" s="10" t="s">
        <v>0</v>
      </c>
      <c r="B2" s="20">
        <v>0</v>
      </c>
    </row>
    <row r="3" spans="1:2" ht="16.5">
      <c r="A3" s="10" t="s">
        <v>8</v>
      </c>
      <c r="B3" s="21">
        <f>3.5%/12</f>
        <v>0.002916666666666667</v>
      </c>
    </row>
    <row r="4" spans="1:2" ht="16.5">
      <c r="A4" s="14" t="s">
        <v>1</v>
      </c>
      <c r="B4" s="15">
        <f>MAX(A:A)</f>
        <v>52</v>
      </c>
    </row>
    <row r="5" spans="1:2" ht="16.5">
      <c r="A5" s="1"/>
      <c r="B5" s="2"/>
    </row>
    <row r="6" spans="1:2" ht="16.5">
      <c r="A6" s="18" t="s">
        <v>9</v>
      </c>
      <c r="B6" s="2"/>
    </row>
    <row r="7" spans="1:2" ht="16.5">
      <c r="A7" s="1"/>
      <c r="B7" s="2"/>
    </row>
    <row r="8" spans="1:2" ht="16.5">
      <c r="A8" s="1"/>
      <c r="B8" s="2"/>
    </row>
    <row r="9" spans="1:2" ht="16.5">
      <c r="A9" s="1"/>
      <c r="B9" s="2"/>
    </row>
    <row r="10" spans="1:6" ht="16.5">
      <c r="A10" s="13"/>
      <c r="B10" s="12"/>
      <c r="C10" s="22" t="s">
        <v>2</v>
      </c>
      <c r="D10" s="22"/>
      <c r="E10" s="23" t="s">
        <v>3</v>
      </c>
      <c r="F10" s="23"/>
    </row>
    <row r="11" spans="1:6" ht="16.5">
      <c r="A11" s="13" t="s">
        <v>1</v>
      </c>
      <c r="B11" s="12" t="s">
        <v>6</v>
      </c>
      <c r="C11" s="3" t="s">
        <v>5</v>
      </c>
      <c r="D11" s="3" t="s">
        <v>4</v>
      </c>
      <c r="E11" s="4" t="s">
        <v>5</v>
      </c>
      <c r="F11" s="4" t="s">
        <v>4</v>
      </c>
    </row>
    <row r="12" spans="1:6" ht="16.5">
      <c r="A12" s="24" t="s">
        <v>7</v>
      </c>
      <c r="B12" s="25"/>
      <c r="C12" s="16">
        <f>SUM(C13:C64)</f>
        <v>1177310.6759883366</v>
      </c>
      <c r="D12" s="16">
        <f>SUM(D13:D64)</f>
        <v>1180744.4987933026</v>
      </c>
      <c r="E12" s="17">
        <f>SUM(E13:E64)</f>
        <v>1011856.5724692991</v>
      </c>
      <c r="F12" s="17">
        <f>SUM(F13:F64)</f>
        <v>1014807.820805668</v>
      </c>
    </row>
    <row r="13" spans="1:6" ht="16.5">
      <c r="A13" s="5">
        <v>1</v>
      </c>
      <c r="B13" s="8">
        <f>B1</f>
        <v>21000</v>
      </c>
      <c r="C13" s="6">
        <f aca="true" t="shared" si="0" ref="C13:C19">B13*(1+$B$3)^($B$4-A13)</f>
        <v>24362.764741137664</v>
      </c>
      <c r="D13" s="6">
        <f aca="true" t="shared" si="1" ref="D13:D19">B13*(1+$B$3)^($B$4-A13+1)</f>
        <v>24433.822804965977</v>
      </c>
      <c r="E13" s="7">
        <f aca="true" t="shared" si="2" ref="E13:E19">B13/(1+$B$3)^A13</f>
        <v>20938.928126298295</v>
      </c>
      <c r="F13" s="7">
        <f aca="true" t="shared" si="3" ref="F13:F19">B13/(1+$B$3)^(A13-1)</f>
        <v>21000</v>
      </c>
    </row>
    <row r="14" spans="1:6" ht="16.5">
      <c r="A14" s="5">
        <f aca="true" t="shared" si="4" ref="A14:A19">A13+1</f>
        <v>2</v>
      </c>
      <c r="B14" s="8">
        <f aca="true" t="shared" si="5" ref="B14:B19">B13*(1+$B$2)</f>
        <v>21000</v>
      </c>
      <c r="C14" s="6">
        <f t="shared" si="0"/>
        <v>24291.913327266462</v>
      </c>
      <c r="D14" s="6">
        <f t="shared" si="1"/>
        <v>24362.764741137664</v>
      </c>
      <c r="E14" s="7">
        <f t="shared" si="2"/>
        <v>20878.033860870757</v>
      </c>
      <c r="F14" s="7">
        <f t="shared" si="3"/>
        <v>20938.928126298295</v>
      </c>
    </row>
    <row r="15" spans="1:6" ht="16.5">
      <c r="A15" s="5">
        <f t="shared" si="4"/>
        <v>3</v>
      </c>
      <c r="B15" s="8">
        <f t="shared" si="5"/>
        <v>21000</v>
      </c>
      <c r="C15" s="6">
        <f t="shared" si="0"/>
        <v>24221.267962376198</v>
      </c>
      <c r="D15" s="6">
        <f t="shared" si="1"/>
        <v>24291.913327266462</v>
      </c>
      <c r="E15" s="7">
        <f t="shared" si="2"/>
        <v>20817.316687199756</v>
      </c>
      <c r="F15" s="7">
        <f t="shared" si="3"/>
        <v>20878.033860870757</v>
      </c>
    </row>
    <row r="16" spans="1:6" ht="16.5">
      <c r="A16" s="5">
        <f t="shared" si="4"/>
        <v>4</v>
      </c>
      <c r="B16" s="8">
        <f t="shared" si="5"/>
        <v>21000</v>
      </c>
      <c r="C16" s="6">
        <f t="shared" si="0"/>
        <v>24150.82804723842</v>
      </c>
      <c r="D16" s="6">
        <f t="shared" si="1"/>
        <v>24221.267962376198</v>
      </c>
      <c r="E16" s="7">
        <f t="shared" si="2"/>
        <v>20756.776090269806</v>
      </c>
      <c r="F16" s="7">
        <f t="shared" si="3"/>
        <v>20817.316687199756</v>
      </c>
    </row>
    <row r="17" spans="1:6" ht="16.5">
      <c r="A17" s="5">
        <f t="shared" si="4"/>
        <v>5</v>
      </c>
      <c r="B17" s="8">
        <f t="shared" si="5"/>
        <v>21000</v>
      </c>
      <c r="C17" s="6">
        <f t="shared" si="0"/>
        <v>24080.59298436736</v>
      </c>
      <c r="D17" s="6">
        <f t="shared" si="1"/>
        <v>24150.82804723842</v>
      </c>
      <c r="E17" s="7">
        <f t="shared" si="2"/>
        <v>20696.411556563162</v>
      </c>
      <c r="F17" s="7">
        <f t="shared" si="3"/>
        <v>20756.776090269806</v>
      </c>
    </row>
    <row r="18" spans="1:6" ht="16.5">
      <c r="A18" s="5">
        <f t="shared" si="4"/>
        <v>6</v>
      </c>
      <c r="B18" s="8">
        <f t="shared" si="5"/>
        <v>21000</v>
      </c>
      <c r="C18" s="6">
        <f t="shared" si="0"/>
        <v>24010.56217801481</v>
      </c>
      <c r="D18" s="6">
        <f t="shared" si="1"/>
        <v>24080.59298436736</v>
      </c>
      <c r="E18" s="7">
        <f t="shared" si="2"/>
        <v>20636.2225740555</v>
      </c>
      <c r="F18" s="7">
        <f t="shared" si="3"/>
        <v>20696.411556563162</v>
      </c>
    </row>
    <row r="19" spans="1:6" ht="16.5">
      <c r="A19" s="5">
        <f t="shared" si="4"/>
        <v>7</v>
      </c>
      <c r="B19" s="8">
        <f t="shared" si="5"/>
        <v>21000</v>
      </c>
      <c r="C19" s="6">
        <f t="shared" si="0"/>
        <v>23940.73503416516</v>
      </c>
      <c r="D19" s="6">
        <f t="shared" si="1"/>
        <v>24010.56217801481</v>
      </c>
      <c r="E19" s="7">
        <f t="shared" si="2"/>
        <v>20576.208632211547</v>
      </c>
      <c r="F19" s="7">
        <f t="shared" si="3"/>
        <v>20636.2225740555</v>
      </c>
    </row>
    <row r="20" spans="1:6" ht="16.5">
      <c r="A20" s="5">
        <f aca="true" t="shared" si="6" ref="A20:A64">A19+1</f>
        <v>8</v>
      </c>
      <c r="B20" s="8">
        <f aca="true" t="shared" si="7" ref="B20:B64">B19*(1+$B$2)</f>
        <v>21000</v>
      </c>
      <c r="C20" s="6">
        <f aca="true" t="shared" si="8" ref="C20:C64">B20*(1+$B$3)^($B$4-A20)</f>
        <v>23871.11096053028</v>
      </c>
      <c r="D20" s="6">
        <f aca="true" t="shared" si="9" ref="D20:D64">B20*(1+$B$3)^($B$4-A20+1)</f>
        <v>23940.73503416516</v>
      </c>
      <c r="E20" s="7">
        <f aca="true" t="shared" si="10" ref="E20:E64">B20/(1+$B$3)^A20</f>
        <v>20516.36922198077</v>
      </c>
      <c r="F20" s="7">
        <f aca="true" t="shared" si="11" ref="F20:F64">B20/(1+$B$3)^(A20-1)</f>
        <v>20576.208632211547</v>
      </c>
    </row>
    <row r="21" spans="1:6" ht="16.5">
      <c r="A21" s="5">
        <f t="shared" si="6"/>
        <v>9</v>
      </c>
      <c r="B21" s="8">
        <f t="shared" si="7"/>
        <v>21000</v>
      </c>
      <c r="C21" s="6">
        <f t="shared" si="8"/>
        <v>23801.68936654453</v>
      </c>
      <c r="D21" s="6">
        <f t="shared" si="9"/>
        <v>23871.11096053028</v>
      </c>
      <c r="E21" s="7">
        <f t="shared" si="10"/>
        <v>20456.70383579304</v>
      </c>
      <c r="F21" s="7">
        <f t="shared" si="11"/>
        <v>20516.36922198077</v>
      </c>
    </row>
    <row r="22" spans="1:6" ht="16.5">
      <c r="A22" s="5">
        <f t="shared" si="6"/>
        <v>10</v>
      </c>
      <c r="B22" s="8">
        <f t="shared" si="7"/>
        <v>21000</v>
      </c>
      <c r="C22" s="6">
        <f t="shared" si="8"/>
        <v>23732.46966335973</v>
      </c>
      <c r="D22" s="6">
        <f t="shared" si="9"/>
        <v>23801.68936654453</v>
      </c>
      <c r="E22" s="7">
        <f t="shared" si="10"/>
        <v>20397.21196755434</v>
      </c>
      <c r="F22" s="7">
        <f t="shared" si="11"/>
        <v>20456.70383579304</v>
      </c>
    </row>
    <row r="23" spans="1:6" ht="16.5">
      <c r="A23" s="5">
        <f t="shared" si="6"/>
        <v>11</v>
      </c>
      <c r="B23" s="8">
        <f t="shared" si="7"/>
        <v>21000</v>
      </c>
      <c r="C23" s="6">
        <f t="shared" si="8"/>
        <v>23663.451263840194</v>
      </c>
      <c r="D23" s="6">
        <f t="shared" si="9"/>
        <v>23732.46966335973</v>
      </c>
      <c r="E23" s="7">
        <f t="shared" si="10"/>
        <v>20337.893112642465</v>
      </c>
      <c r="F23" s="7">
        <f t="shared" si="11"/>
        <v>20397.21196755434</v>
      </c>
    </row>
    <row r="24" spans="1:6" ht="16.5">
      <c r="A24" s="5">
        <f t="shared" si="6"/>
        <v>12</v>
      </c>
      <c r="B24" s="8">
        <f t="shared" si="7"/>
        <v>21000</v>
      </c>
      <c r="C24" s="6">
        <f t="shared" si="8"/>
        <v>23594.633582557733</v>
      </c>
      <c r="D24" s="6">
        <f t="shared" si="9"/>
        <v>23663.451263840194</v>
      </c>
      <c r="E24" s="7">
        <f t="shared" si="10"/>
        <v>20278.74676790275</v>
      </c>
      <c r="F24" s="7">
        <f t="shared" si="11"/>
        <v>20337.893112642465</v>
      </c>
    </row>
    <row r="25" spans="1:6" ht="16.5">
      <c r="A25" s="5">
        <f t="shared" si="6"/>
        <v>13</v>
      </c>
      <c r="B25" s="8">
        <f t="shared" si="7"/>
        <v>21000</v>
      </c>
      <c r="C25" s="6">
        <f t="shared" si="8"/>
        <v>23526.01603578669</v>
      </c>
      <c r="D25" s="6">
        <f t="shared" si="9"/>
        <v>23594.633582557733</v>
      </c>
      <c r="E25" s="7">
        <f t="shared" si="10"/>
        <v>20219.77243164379</v>
      </c>
      <c r="F25" s="7">
        <f t="shared" si="11"/>
        <v>20278.74676790275</v>
      </c>
    </row>
    <row r="26" spans="1:6" ht="16.5">
      <c r="A26" s="5">
        <f t="shared" si="6"/>
        <v>14</v>
      </c>
      <c r="B26" s="8">
        <f t="shared" si="7"/>
        <v>21000</v>
      </c>
      <c r="C26" s="6">
        <f t="shared" si="8"/>
        <v>23457.598041498983</v>
      </c>
      <c r="D26" s="6">
        <f t="shared" si="9"/>
        <v>23526.01603578669</v>
      </c>
      <c r="E26" s="7">
        <f t="shared" si="10"/>
        <v>20160.969603633195</v>
      </c>
      <c r="F26" s="7">
        <f t="shared" si="11"/>
        <v>20219.77243164379</v>
      </c>
    </row>
    <row r="27" spans="1:6" ht="16.5">
      <c r="A27" s="5">
        <f t="shared" si="6"/>
        <v>15</v>
      </c>
      <c r="B27" s="8">
        <f t="shared" si="7"/>
        <v>21000</v>
      </c>
      <c r="C27" s="6">
        <f t="shared" si="8"/>
        <v>23389.379019359185</v>
      </c>
      <c r="D27" s="6">
        <f t="shared" si="9"/>
        <v>23457.598041498983</v>
      </c>
      <c r="E27" s="7">
        <f t="shared" si="10"/>
        <v>20102.337785093332</v>
      </c>
      <c r="F27" s="7">
        <f t="shared" si="11"/>
        <v>20160.969603633195</v>
      </c>
    </row>
    <row r="28" spans="1:6" ht="16.5">
      <c r="A28" s="5">
        <f t="shared" si="6"/>
        <v>16</v>
      </c>
      <c r="B28" s="8">
        <f t="shared" si="7"/>
        <v>21000</v>
      </c>
      <c r="C28" s="6">
        <f t="shared" si="8"/>
        <v>23321.358390719586</v>
      </c>
      <c r="D28" s="6">
        <f t="shared" si="9"/>
        <v>23389.379019359185</v>
      </c>
      <c r="E28" s="7">
        <f t="shared" si="10"/>
        <v>20043.87647869714</v>
      </c>
      <c r="F28" s="7">
        <f t="shared" si="11"/>
        <v>20102.337785093332</v>
      </c>
    </row>
    <row r="29" spans="1:6" ht="16.5">
      <c r="A29" s="5">
        <f t="shared" si="6"/>
        <v>17</v>
      </c>
      <c r="B29" s="8">
        <f t="shared" si="7"/>
        <v>21000</v>
      </c>
      <c r="C29" s="6">
        <f t="shared" si="8"/>
        <v>23253.535578615294</v>
      </c>
      <c r="D29" s="6">
        <f t="shared" si="9"/>
        <v>23321.358390719586</v>
      </c>
      <c r="E29" s="7">
        <f t="shared" si="10"/>
        <v>19985.58518856383</v>
      </c>
      <c r="F29" s="7">
        <f t="shared" si="11"/>
        <v>20043.87647869714</v>
      </c>
    </row>
    <row r="30" spans="1:6" ht="16.5">
      <c r="A30" s="5">
        <f t="shared" si="6"/>
        <v>18</v>
      </c>
      <c r="B30" s="8">
        <f t="shared" si="7"/>
        <v>21000</v>
      </c>
      <c r="C30" s="6">
        <f t="shared" si="8"/>
        <v>23185.910007759325</v>
      </c>
      <c r="D30" s="6">
        <f t="shared" si="9"/>
        <v>23253.535578615294</v>
      </c>
      <c r="E30" s="7">
        <f t="shared" si="10"/>
        <v>19927.463420254753</v>
      </c>
      <c r="F30" s="7">
        <f t="shared" si="11"/>
        <v>19985.58518856383</v>
      </c>
    </row>
    <row r="31" spans="1:6" ht="16.5">
      <c r="A31" s="5">
        <f t="shared" si="6"/>
        <v>19</v>
      </c>
      <c r="B31" s="8">
        <f t="shared" si="7"/>
        <v>21000</v>
      </c>
      <c r="C31" s="6">
        <f t="shared" si="8"/>
        <v>23118.481104537757</v>
      </c>
      <c r="D31" s="6">
        <f t="shared" si="9"/>
        <v>23185.910007759325</v>
      </c>
      <c r="E31" s="7">
        <f t="shared" si="10"/>
        <v>19869.510680769174</v>
      </c>
      <c r="F31" s="7">
        <f t="shared" si="11"/>
        <v>19927.463420254753</v>
      </c>
    </row>
    <row r="32" spans="1:6" ht="16.5">
      <c r="A32" s="5">
        <f t="shared" si="6"/>
        <v>20</v>
      </c>
      <c r="B32" s="8">
        <f t="shared" si="7"/>
        <v>21000</v>
      </c>
      <c r="C32" s="6">
        <f t="shared" si="8"/>
        <v>23051.24829700483</v>
      </c>
      <c r="D32" s="6">
        <f t="shared" si="9"/>
        <v>23118.481104537757</v>
      </c>
      <c r="E32" s="7">
        <f t="shared" si="10"/>
        <v>19811.726478540102</v>
      </c>
      <c r="F32" s="7">
        <f t="shared" si="11"/>
        <v>19869.510680769174</v>
      </c>
    </row>
    <row r="33" spans="1:6" ht="16.5">
      <c r="A33" s="5">
        <f t="shared" si="6"/>
        <v>21</v>
      </c>
      <c r="B33" s="8">
        <f t="shared" si="7"/>
        <v>21000</v>
      </c>
      <c r="C33" s="6">
        <f t="shared" si="8"/>
        <v>22984.21101487811</v>
      </c>
      <c r="D33" s="6">
        <f t="shared" si="9"/>
        <v>23051.24829700483</v>
      </c>
      <c r="E33" s="7">
        <f t="shared" si="10"/>
        <v>19754.110323430094</v>
      </c>
      <c r="F33" s="7">
        <f t="shared" si="11"/>
        <v>19811.726478540102</v>
      </c>
    </row>
    <row r="34" spans="1:6" ht="16.5">
      <c r="A34" s="5">
        <f t="shared" si="6"/>
        <v>22</v>
      </c>
      <c r="B34" s="8">
        <f t="shared" si="7"/>
        <v>21000</v>
      </c>
      <c r="C34" s="6">
        <f t="shared" si="8"/>
        <v>22917.36868953363</v>
      </c>
      <c r="D34" s="6">
        <f t="shared" si="9"/>
        <v>22984.21101487811</v>
      </c>
      <c r="E34" s="7">
        <f t="shared" si="10"/>
        <v>19696.661726727147</v>
      </c>
      <c r="F34" s="7">
        <f t="shared" si="11"/>
        <v>19754.110323430094</v>
      </c>
    </row>
    <row r="35" spans="1:6" ht="16.5">
      <c r="A35" s="5">
        <f t="shared" si="6"/>
        <v>23</v>
      </c>
      <c r="B35" s="8">
        <f t="shared" si="7"/>
        <v>21000</v>
      </c>
      <c r="C35" s="6">
        <f t="shared" si="8"/>
        <v>22850.72075400113</v>
      </c>
      <c r="D35" s="6">
        <f t="shared" si="9"/>
        <v>22917.36868953363</v>
      </c>
      <c r="E35" s="7">
        <f t="shared" si="10"/>
        <v>19639.38020114048</v>
      </c>
      <c r="F35" s="7">
        <f t="shared" si="11"/>
        <v>19696.661726727147</v>
      </c>
    </row>
    <row r="36" spans="1:6" ht="16.5">
      <c r="A36" s="5">
        <f t="shared" si="6"/>
        <v>24</v>
      </c>
      <c r="B36" s="8">
        <f t="shared" si="7"/>
        <v>21000</v>
      </c>
      <c r="C36" s="6">
        <f t="shared" si="8"/>
        <v>22784.266642959163</v>
      </c>
      <c r="D36" s="6">
        <f t="shared" si="9"/>
        <v>22850.72075400113</v>
      </c>
      <c r="E36" s="7">
        <f t="shared" si="10"/>
        <v>19582.265260796492</v>
      </c>
      <c r="F36" s="7">
        <f t="shared" si="11"/>
        <v>19639.38020114048</v>
      </c>
    </row>
    <row r="37" spans="1:6" ht="16.5">
      <c r="A37" s="5">
        <f t="shared" si="6"/>
        <v>25</v>
      </c>
      <c r="B37" s="8">
        <f t="shared" si="7"/>
        <v>21000</v>
      </c>
      <c r="C37" s="6">
        <f t="shared" si="8"/>
        <v>22718.00579273037</v>
      </c>
      <c r="D37" s="6">
        <f t="shared" si="9"/>
        <v>22784.266642959163</v>
      </c>
      <c r="E37" s="7">
        <f t="shared" si="10"/>
        <v>19525.316421234555</v>
      </c>
      <c r="F37" s="7">
        <f t="shared" si="11"/>
        <v>19582.265260796492</v>
      </c>
    </row>
    <row r="38" spans="1:6" ht="16.5">
      <c r="A38" s="5">
        <f t="shared" si="6"/>
        <v>26</v>
      </c>
      <c r="B38" s="8">
        <f t="shared" si="7"/>
        <v>21000</v>
      </c>
      <c r="C38" s="6">
        <f t="shared" si="8"/>
        <v>22651.937641276643</v>
      </c>
      <c r="D38" s="6">
        <f t="shared" si="9"/>
        <v>22718.00579273037</v>
      </c>
      <c r="E38" s="7">
        <f t="shared" si="10"/>
        <v>19468.533199402966</v>
      </c>
      <c r="F38" s="7">
        <f t="shared" si="11"/>
        <v>19525.316421234555</v>
      </c>
    </row>
    <row r="39" spans="1:6" ht="16.5">
      <c r="A39" s="5">
        <f t="shared" si="6"/>
        <v>27</v>
      </c>
      <c r="B39" s="8">
        <f t="shared" si="7"/>
        <v>21000</v>
      </c>
      <c r="C39" s="6">
        <f t="shared" si="8"/>
        <v>22586.06162819441</v>
      </c>
      <c r="D39" s="6">
        <f t="shared" si="9"/>
        <v>22651.937641276643</v>
      </c>
      <c r="E39" s="7">
        <f t="shared" si="10"/>
        <v>19411.915113654803</v>
      </c>
      <c r="F39" s="7">
        <f t="shared" si="11"/>
        <v>19468.533199402966</v>
      </c>
    </row>
    <row r="40" spans="1:6" ht="16.5">
      <c r="A40" s="5">
        <f t="shared" si="6"/>
        <v>28</v>
      </c>
      <c r="B40" s="8">
        <f t="shared" si="7"/>
        <v>21000</v>
      </c>
      <c r="C40" s="6">
        <f t="shared" si="8"/>
        <v>22520.377194709836</v>
      </c>
      <c r="D40" s="6">
        <f t="shared" si="9"/>
        <v>22586.06162819441</v>
      </c>
      <c r="E40" s="7">
        <f t="shared" si="10"/>
        <v>19355.461683743884</v>
      </c>
      <c r="F40" s="7">
        <f t="shared" si="11"/>
        <v>19411.915113654803</v>
      </c>
    </row>
    <row r="41" spans="1:6" ht="16.5">
      <c r="A41" s="5">
        <f t="shared" si="6"/>
        <v>29</v>
      </c>
      <c r="B41" s="8">
        <f t="shared" si="7"/>
        <v>21000</v>
      </c>
      <c r="C41" s="6">
        <f t="shared" si="8"/>
        <v>22454.883783674126</v>
      </c>
      <c r="D41" s="6">
        <f t="shared" si="9"/>
        <v>22520.377194709836</v>
      </c>
      <c r="E41" s="7">
        <f t="shared" si="10"/>
        <v>19299.172430820658</v>
      </c>
      <c r="F41" s="7">
        <f t="shared" si="11"/>
        <v>19355.461683743884</v>
      </c>
    </row>
    <row r="42" spans="1:6" ht="16.5">
      <c r="A42" s="5">
        <f t="shared" si="6"/>
        <v>30</v>
      </c>
      <c r="B42" s="8">
        <f t="shared" si="7"/>
        <v>21000</v>
      </c>
      <c r="C42" s="6">
        <f t="shared" si="8"/>
        <v>22389.580839558737</v>
      </c>
      <c r="D42" s="6">
        <f t="shared" si="9"/>
        <v>22454.883783674126</v>
      </c>
      <c r="E42" s="7">
        <f t="shared" si="10"/>
        <v>19243.046877428158</v>
      </c>
      <c r="F42" s="7">
        <f t="shared" si="11"/>
        <v>19299.172430820658</v>
      </c>
    </row>
    <row r="43" spans="1:6" ht="16.5">
      <c r="A43" s="5">
        <f t="shared" si="6"/>
        <v>31</v>
      </c>
      <c r="B43" s="8">
        <f t="shared" si="7"/>
        <v>21000</v>
      </c>
      <c r="C43" s="6">
        <f t="shared" si="8"/>
        <v>22324.46780845076</v>
      </c>
      <c r="D43" s="6">
        <f t="shared" si="9"/>
        <v>22389.580839558737</v>
      </c>
      <c r="E43" s="7">
        <f t="shared" si="10"/>
        <v>19187.08454749795</v>
      </c>
      <c r="F43" s="7">
        <f t="shared" si="11"/>
        <v>19243.046877428158</v>
      </c>
    </row>
    <row r="44" spans="1:6" ht="16.5">
      <c r="A44" s="5">
        <f t="shared" si="6"/>
        <v>32</v>
      </c>
      <c r="B44" s="8">
        <f t="shared" si="7"/>
        <v>21000</v>
      </c>
      <c r="C44" s="6">
        <f t="shared" si="8"/>
        <v>22259.54413804812</v>
      </c>
      <c r="D44" s="6">
        <f t="shared" si="9"/>
        <v>22324.46780845076</v>
      </c>
      <c r="E44" s="7">
        <f t="shared" si="10"/>
        <v>19131.284966346117</v>
      </c>
      <c r="F44" s="7">
        <f t="shared" si="11"/>
        <v>19187.08454749795</v>
      </c>
    </row>
    <row r="45" spans="1:6" ht="16.5">
      <c r="A45" s="5">
        <f t="shared" si="6"/>
        <v>33</v>
      </c>
      <c r="B45" s="8">
        <f t="shared" si="7"/>
        <v>21000</v>
      </c>
      <c r="C45" s="6">
        <f t="shared" si="8"/>
        <v>22194.809277654964</v>
      </c>
      <c r="D45" s="6">
        <f t="shared" si="9"/>
        <v>22259.54413804812</v>
      </c>
      <c r="E45" s="7">
        <f t="shared" si="10"/>
        <v>19075.647660669165</v>
      </c>
      <c r="F45" s="7">
        <f t="shared" si="11"/>
        <v>19131.284966346117</v>
      </c>
    </row>
    <row r="46" spans="1:6" ht="16.5">
      <c r="A46" s="5">
        <f t="shared" si="6"/>
        <v>34</v>
      </c>
      <c r="B46" s="8">
        <f t="shared" si="7"/>
        <v>21000</v>
      </c>
      <c r="C46" s="6">
        <f t="shared" si="8"/>
        <v>22130.262678176943</v>
      </c>
      <c r="D46" s="6">
        <f t="shared" si="9"/>
        <v>22194.809277654964</v>
      </c>
      <c r="E46" s="7">
        <f t="shared" si="10"/>
        <v>19020.172158540092</v>
      </c>
      <c r="F46" s="7">
        <f t="shared" si="11"/>
        <v>19075.647660669165</v>
      </c>
    </row>
    <row r="47" spans="1:6" ht="16.5">
      <c r="A47" s="5">
        <f t="shared" si="6"/>
        <v>35</v>
      </c>
      <c r="B47" s="8">
        <f t="shared" si="7"/>
        <v>21000</v>
      </c>
      <c r="C47" s="6">
        <f t="shared" si="8"/>
        <v>22065.903792116602</v>
      </c>
      <c r="D47" s="6">
        <f t="shared" si="9"/>
        <v>22130.262678176943</v>
      </c>
      <c r="E47" s="7">
        <f t="shared" si="10"/>
        <v>18964.857989404325</v>
      </c>
      <c r="F47" s="7">
        <f t="shared" si="11"/>
        <v>19020.172158540092</v>
      </c>
    </row>
    <row r="48" spans="1:6" ht="16.5">
      <c r="A48" s="5">
        <f t="shared" si="6"/>
        <v>36</v>
      </c>
      <c r="B48" s="8">
        <f t="shared" si="7"/>
        <v>21000</v>
      </c>
      <c r="C48" s="6">
        <f t="shared" si="8"/>
        <v>22001.732073568695</v>
      </c>
      <c r="D48" s="6">
        <f t="shared" si="9"/>
        <v>22065.903792116602</v>
      </c>
      <c r="E48" s="7">
        <f t="shared" si="10"/>
        <v>18909.704684075772</v>
      </c>
      <c r="F48" s="7">
        <f t="shared" si="11"/>
        <v>18964.857989404325</v>
      </c>
    </row>
    <row r="49" spans="1:6" ht="16.5">
      <c r="A49" s="5">
        <f t="shared" si="6"/>
        <v>37</v>
      </c>
      <c r="B49" s="8">
        <f t="shared" si="7"/>
        <v>21000</v>
      </c>
      <c r="C49" s="6">
        <f t="shared" si="8"/>
        <v>21937.74697821557</v>
      </c>
      <c r="D49" s="6">
        <f t="shared" si="9"/>
        <v>22001.732073568695</v>
      </c>
      <c r="E49" s="7">
        <f t="shared" si="10"/>
        <v>18854.711774732805</v>
      </c>
      <c r="F49" s="7">
        <f t="shared" si="11"/>
        <v>18909.704684075772</v>
      </c>
    </row>
    <row r="50" spans="1:6" ht="16.5">
      <c r="A50" s="5">
        <f t="shared" si="6"/>
        <v>38</v>
      </c>
      <c r="B50" s="8">
        <f t="shared" si="7"/>
        <v>21000</v>
      </c>
      <c r="C50" s="6">
        <f t="shared" si="8"/>
        <v>21873.947963322542</v>
      </c>
      <c r="D50" s="6">
        <f t="shared" si="9"/>
        <v>21937.74697821557</v>
      </c>
      <c r="E50" s="7">
        <f t="shared" si="10"/>
        <v>18799.878794914304</v>
      </c>
      <c r="F50" s="7">
        <f t="shared" si="11"/>
        <v>18854.711774732805</v>
      </c>
    </row>
    <row r="51" spans="1:6" ht="16.5">
      <c r="A51" s="5">
        <f t="shared" si="6"/>
        <v>39</v>
      </c>
      <c r="B51" s="8">
        <f t="shared" si="7"/>
        <v>21000</v>
      </c>
      <c r="C51" s="6">
        <f t="shared" si="8"/>
        <v>21810.334487733322</v>
      </c>
      <c r="D51" s="6">
        <f t="shared" si="9"/>
        <v>21873.947963322542</v>
      </c>
      <c r="E51" s="7">
        <f t="shared" si="10"/>
        <v>18745.20527951571</v>
      </c>
      <c r="F51" s="7">
        <f t="shared" si="11"/>
        <v>18799.878794914304</v>
      </c>
    </row>
    <row r="52" spans="1:6" ht="16.5">
      <c r="A52" s="5">
        <f t="shared" si="6"/>
        <v>40</v>
      </c>
      <c r="B52" s="8">
        <f t="shared" si="7"/>
        <v>21000</v>
      </c>
      <c r="C52" s="6">
        <f t="shared" si="8"/>
        <v>21746.906011865383</v>
      </c>
      <c r="D52" s="6">
        <f t="shared" si="9"/>
        <v>21810.334487733322</v>
      </c>
      <c r="E52" s="7">
        <f t="shared" si="10"/>
        <v>18690.69076478509</v>
      </c>
      <c r="F52" s="7">
        <f t="shared" si="11"/>
        <v>18745.20527951571</v>
      </c>
    </row>
    <row r="53" spans="1:6" ht="16.5">
      <c r="A53" s="5">
        <f t="shared" si="6"/>
        <v>41</v>
      </c>
      <c r="B53" s="8">
        <f t="shared" si="7"/>
        <v>21000</v>
      </c>
      <c r="C53" s="6">
        <f t="shared" si="8"/>
        <v>21683.66199770541</v>
      </c>
      <c r="D53" s="6">
        <f t="shared" si="9"/>
        <v>21746.906011865383</v>
      </c>
      <c r="E53" s="7">
        <f t="shared" si="10"/>
        <v>18636.33478831916</v>
      </c>
      <c r="F53" s="7">
        <f t="shared" si="11"/>
        <v>18690.69076478509</v>
      </c>
    </row>
    <row r="54" spans="1:6" ht="16.5">
      <c r="A54" s="5">
        <f t="shared" si="6"/>
        <v>42</v>
      </c>
      <c r="B54" s="8">
        <f t="shared" si="7"/>
        <v>21000</v>
      </c>
      <c r="C54" s="6">
        <f t="shared" si="8"/>
        <v>21620.60190880473</v>
      </c>
      <c r="D54" s="6">
        <f t="shared" si="9"/>
        <v>21683.66199770541</v>
      </c>
      <c r="E54" s="7">
        <f t="shared" si="10"/>
        <v>18582.136889059402</v>
      </c>
      <c r="F54" s="7">
        <f t="shared" si="11"/>
        <v>18636.33478831916</v>
      </c>
    </row>
    <row r="55" spans="1:6" ht="16.5">
      <c r="A55" s="5">
        <f t="shared" si="6"/>
        <v>43</v>
      </c>
      <c r="B55" s="8">
        <f t="shared" si="7"/>
        <v>21000</v>
      </c>
      <c r="C55" s="6">
        <f t="shared" si="8"/>
        <v>21557.72521027476</v>
      </c>
      <c r="D55" s="6">
        <f t="shared" si="9"/>
        <v>21620.60190880473</v>
      </c>
      <c r="E55" s="7">
        <f t="shared" si="10"/>
        <v>18528.096607288142</v>
      </c>
      <c r="F55" s="7">
        <f t="shared" si="11"/>
        <v>18582.136889059402</v>
      </c>
    </row>
    <row r="56" spans="1:6" ht="16.5">
      <c r="A56" s="5">
        <f t="shared" si="6"/>
        <v>44</v>
      </c>
      <c r="B56" s="8">
        <f t="shared" si="7"/>
        <v>21000</v>
      </c>
      <c r="C56" s="6">
        <f t="shared" si="8"/>
        <v>21495.031368782475</v>
      </c>
      <c r="D56" s="6">
        <f t="shared" si="9"/>
        <v>21557.72521027476</v>
      </c>
      <c r="E56" s="7">
        <f t="shared" si="10"/>
        <v>18474.21348462466</v>
      </c>
      <c r="F56" s="7">
        <f t="shared" si="11"/>
        <v>18528.096607288142</v>
      </c>
    </row>
    <row r="57" spans="1:6" ht="16.5">
      <c r="A57" s="5">
        <f t="shared" si="6"/>
        <v>45</v>
      </c>
      <c r="B57" s="8">
        <f t="shared" si="7"/>
        <v>21000</v>
      </c>
      <c r="C57" s="6">
        <f t="shared" si="8"/>
        <v>21432.519852545887</v>
      </c>
      <c r="D57" s="6">
        <f t="shared" si="9"/>
        <v>21495.031368782475</v>
      </c>
      <c r="E57" s="7">
        <f t="shared" si="10"/>
        <v>18420.48706402126</v>
      </c>
      <c r="F57" s="7">
        <f t="shared" si="11"/>
        <v>18474.21348462466</v>
      </c>
    </row>
    <row r="58" spans="1:6" ht="16.5">
      <c r="A58" s="5">
        <f t="shared" si="6"/>
        <v>46</v>
      </c>
      <c r="B58" s="8">
        <f t="shared" si="7"/>
        <v>21000</v>
      </c>
      <c r="C58" s="6">
        <f t="shared" si="8"/>
        <v>21370.190131329502</v>
      </c>
      <c r="D58" s="6">
        <f t="shared" si="9"/>
        <v>21432.519852545887</v>
      </c>
      <c r="E58" s="7">
        <f t="shared" si="10"/>
        <v>18366.916889759465</v>
      </c>
      <c r="F58" s="7">
        <f t="shared" si="11"/>
        <v>18420.48706402126</v>
      </c>
    </row>
    <row r="59" spans="1:6" ht="16.5">
      <c r="A59" s="5">
        <f t="shared" si="6"/>
        <v>47</v>
      </c>
      <c r="B59" s="8">
        <f t="shared" si="7"/>
        <v>21000</v>
      </c>
      <c r="C59" s="6">
        <f t="shared" si="8"/>
        <v>21308.04167643989</v>
      </c>
      <c r="D59" s="6">
        <f t="shared" si="9"/>
        <v>21370.190131329502</v>
      </c>
      <c r="E59" s="7">
        <f t="shared" si="10"/>
        <v>18313.502507446075</v>
      </c>
      <c r="F59" s="7">
        <f t="shared" si="11"/>
        <v>18366.916889759465</v>
      </c>
    </row>
    <row r="60" spans="1:6" ht="16.5">
      <c r="A60" s="5">
        <f t="shared" si="6"/>
        <v>48</v>
      </c>
      <c r="B60" s="8">
        <f t="shared" si="7"/>
        <v>21000</v>
      </c>
      <c r="C60" s="6">
        <f t="shared" si="8"/>
        <v>21246.073960721118</v>
      </c>
      <c r="D60" s="6">
        <f t="shared" si="9"/>
        <v>21308.04167643989</v>
      </c>
      <c r="E60" s="7">
        <f t="shared" si="10"/>
        <v>18260.24346400939</v>
      </c>
      <c r="F60" s="7">
        <f t="shared" si="11"/>
        <v>18313.502507446075</v>
      </c>
    </row>
    <row r="61" spans="1:6" ht="16.5">
      <c r="A61" s="5">
        <f t="shared" si="6"/>
        <v>49</v>
      </c>
      <c r="B61" s="8">
        <f t="shared" si="7"/>
        <v>21000</v>
      </c>
      <c r="C61" s="6">
        <f t="shared" si="8"/>
        <v>21184.28645855035</v>
      </c>
      <c r="D61" s="6">
        <f t="shared" si="9"/>
        <v>21246.073960721118</v>
      </c>
      <c r="E61" s="7">
        <f t="shared" si="10"/>
        <v>18207.139307695277</v>
      </c>
      <c r="F61" s="7">
        <f t="shared" si="11"/>
        <v>18260.24346400939</v>
      </c>
    </row>
    <row r="62" spans="1:6" ht="16.5">
      <c r="A62" s="5">
        <f t="shared" si="6"/>
        <v>50</v>
      </c>
      <c r="B62" s="8">
        <f t="shared" si="7"/>
        <v>21000</v>
      </c>
      <c r="C62" s="6">
        <f t="shared" si="8"/>
        <v>21122.678645833334</v>
      </c>
      <c r="D62" s="6">
        <f t="shared" si="9"/>
        <v>21184.28645855035</v>
      </c>
      <c r="E62" s="7">
        <f t="shared" si="10"/>
        <v>18154.18958806343</v>
      </c>
      <c r="F62" s="7">
        <f t="shared" si="11"/>
        <v>18207.139307695277</v>
      </c>
    </row>
    <row r="63" spans="1:6" ht="16.5">
      <c r="A63" s="5">
        <f t="shared" si="6"/>
        <v>51</v>
      </c>
      <c r="B63" s="8">
        <f t="shared" si="7"/>
        <v>21000</v>
      </c>
      <c r="C63" s="6">
        <f t="shared" si="8"/>
        <v>21061.25</v>
      </c>
      <c r="D63" s="6">
        <f t="shared" si="9"/>
        <v>21122.678645833334</v>
      </c>
      <c r="E63" s="7">
        <f t="shared" si="10"/>
        <v>18101.393855983468</v>
      </c>
      <c r="F63" s="7">
        <f t="shared" si="11"/>
        <v>18154.18958806343</v>
      </c>
    </row>
    <row r="64" spans="1:6" ht="16.5">
      <c r="A64" s="5">
        <f t="shared" si="6"/>
        <v>52</v>
      </c>
      <c r="B64" s="8">
        <f t="shared" si="7"/>
        <v>21000</v>
      </c>
      <c r="C64" s="6">
        <f t="shared" si="8"/>
        <v>21000</v>
      </c>
      <c r="D64" s="6">
        <f t="shared" si="9"/>
        <v>21061.25</v>
      </c>
      <c r="E64" s="7">
        <f t="shared" si="10"/>
        <v>18048.751663631214</v>
      </c>
      <c r="F64" s="7">
        <f t="shared" si="11"/>
        <v>18101.393855983468</v>
      </c>
    </row>
    <row r="65" ht="16.5">
      <c r="A65" s="1"/>
    </row>
  </sheetData>
  <mergeCells count="3">
    <mergeCell ref="C10:D10"/>
    <mergeCell ref="E10:F10"/>
    <mergeCell ref="A12:B12"/>
  </mergeCells>
  <hyperlinks>
    <hyperlink ref="A6" r:id="rId1" display="使用說明"/>
  </hyperlinks>
  <printOptions/>
  <pageMargins left="0.75" right="0.75" top="1" bottom="1" header="0.5" footer="0.5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H20" sqref="H20"/>
    </sheetView>
  </sheetViews>
  <sheetFormatPr defaultColWidth="9.00390625" defaultRowHeight="16.5"/>
  <cols>
    <col min="1" max="1" width="13.375" style="0" customWidth="1"/>
    <col min="2" max="2" width="10.75390625" style="0" customWidth="1"/>
    <col min="3" max="4" width="15.00390625" style="0" bestFit="1" customWidth="1"/>
    <col min="5" max="6" width="12.75390625" style="0" bestFit="1" customWidth="1"/>
  </cols>
  <sheetData>
    <row r="1" spans="1:2" ht="16.5">
      <c r="A1" s="9" t="s">
        <v>10</v>
      </c>
      <c r="B1" s="19">
        <v>10000</v>
      </c>
    </row>
    <row r="2" spans="1:2" ht="16.5">
      <c r="A2" s="10" t="s">
        <v>0</v>
      </c>
      <c r="B2" s="20">
        <v>0.03</v>
      </c>
    </row>
    <row r="3" spans="1:2" ht="16.5">
      <c r="A3" s="10" t="s">
        <v>8</v>
      </c>
      <c r="B3" s="21">
        <f>8%</f>
        <v>0.08</v>
      </c>
    </row>
    <row r="4" spans="1:2" ht="16.5">
      <c r="A4" s="14" t="s">
        <v>1</v>
      </c>
      <c r="B4" s="15">
        <f>MAX(A:A)</f>
        <v>10</v>
      </c>
    </row>
    <row r="5" spans="1:2" ht="16.5">
      <c r="A5" s="1"/>
      <c r="B5" s="2"/>
    </row>
    <row r="6" spans="1:2" ht="16.5">
      <c r="A6" s="18" t="s">
        <v>9</v>
      </c>
      <c r="B6" s="2"/>
    </row>
    <row r="7" spans="1:2" ht="16.5">
      <c r="A7" s="1"/>
      <c r="B7" s="2"/>
    </row>
    <row r="8" spans="1:2" ht="16.5">
      <c r="A8" s="1"/>
      <c r="B8" s="2"/>
    </row>
    <row r="9" spans="1:2" ht="16.5">
      <c r="A9" s="1"/>
      <c r="B9" s="2"/>
    </row>
    <row r="10" spans="1:6" ht="16.5">
      <c r="A10" s="13"/>
      <c r="B10" s="12"/>
      <c r="C10" s="22" t="s">
        <v>2</v>
      </c>
      <c r="D10" s="22"/>
      <c r="E10" s="23" t="s">
        <v>3</v>
      </c>
      <c r="F10" s="23"/>
    </row>
    <row r="11" spans="1:6" ht="16.5">
      <c r="A11" s="13" t="s">
        <v>1</v>
      </c>
      <c r="B11" s="12" t="s">
        <v>6</v>
      </c>
      <c r="C11" s="3" t="s">
        <v>5</v>
      </c>
      <c r="D11" s="3" t="s">
        <v>4</v>
      </c>
      <c r="E11" s="4" t="s">
        <v>5</v>
      </c>
      <c r="F11" s="4" t="s">
        <v>4</v>
      </c>
    </row>
    <row r="12" spans="1:6" ht="16.5">
      <c r="A12" s="24" t="s">
        <v>7</v>
      </c>
      <c r="B12" s="25"/>
      <c r="C12" s="16">
        <f>SUM(C13:C22)</f>
        <v>163001.72358573298</v>
      </c>
      <c r="D12" s="16">
        <f>SUM(D13:D22)</f>
        <v>176041.8614725916</v>
      </c>
      <c r="E12" s="17">
        <f>SUM(E13:E22)</f>
        <v>75501.33691149122</v>
      </c>
      <c r="F12" s="17">
        <f>SUM(F13:F22)</f>
        <v>81541.44386441051</v>
      </c>
    </row>
    <row r="13" spans="1:6" ht="16.5">
      <c r="A13" s="5">
        <v>1</v>
      </c>
      <c r="B13" s="8">
        <f>B1</f>
        <v>10000</v>
      </c>
      <c r="C13" s="6">
        <f aca="true" t="shared" si="0" ref="C13:C22">B13*(1+$B$3)^($B$4-A13)</f>
        <v>19990.04627104433</v>
      </c>
      <c r="D13" s="6">
        <f aca="true" t="shared" si="1" ref="D13:D22">B13*(1+$B$3)^($B$4-A13+1)</f>
        <v>21589.249972727877</v>
      </c>
      <c r="E13" s="7">
        <f aca="true" t="shared" si="2" ref="E13:E22">B13/(1+$B$3)^A13</f>
        <v>9259.25925925926</v>
      </c>
      <c r="F13" s="7">
        <f aca="true" t="shared" si="3" ref="F13:F22">B13/(1+$B$3)^(A13-1)</f>
        <v>10000</v>
      </c>
    </row>
    <row r="14" spans="1:6" ht="16.5">
      <c r="A14" s="5">
        <f aca="true" t="shared" si="4" ref="A14:A22">A13+1</f>
        <v>2</v>
      </c>
      <c r="B14" s="8">
        <f aca="true" t="shared" si="5" ref="B14:B22">B13*(1+$B$2)</f>
        <v>10300</v>
      </c>
      <c r="C14" s="6">
        <f t="shared" si="0"/>
        <v>19064.581165903386</v>
      </c>
      <c r="D14" s="6">
        <f t="shared" si="1"/>
        <v>20589.74765917566</v>
      </c>
      <c r="E14" s="7">
        <f t="shared" si="2"/>
        <v>8830.589849108366</v>
      </c>
      <c r="F14" s="7">
        <f t="shared" si="3"/>
        <v>9537.037037037036</v>
      </c>
    </row>
    <row r="15" spans="1:6" ht="16.5">
      <c r="A15" s="5">
        <f t="shared" si="4"/>
        <v>3</v>
      </c>
      <c r="B15" s="8">
        <f t="shared" si="5"/>
        <v>10609</v>
      </c>
      <c r="C15" s="6">
        <f t="shared" si="0"/>
        <v>18181.961667481934</v>
      </c>
      <c r="D15" s="6">
        <f t="shared" si="1"/>
        <v>19636.51860088049</v>
      </c>
      <c r="E15" s="7">
        <f t="shared" si="2"/>
        <v>8421.766244982979</v>
      </c>
      <c r="F15" s="7">
        <f t="shared" si="3"/>
        <v>9095.507544581618</v>
      </c>
    </row>
    <row r="16" spans="1:6" ht="16.5">
      <c r="A16" s="5">
        <f t="shared" si="4"/>
        <v>4</v>
      </c>
      <c r="B16" s="8">
        <f t="shared" si="5"/>
        <v>10927.27</v>
      </c>
      <c r="C16" s="6">
        <f t="shared" si="0"/>
        <v>17340.20418287629</v>
      </c>
      <c r="D16" s="6">
        <f t="shared" si="1"/>
        <v>18727.420517506394</v>
      </c>
      <c r="E16" s="7">
        <f t="shared" si="2"/>
        <v>8031.8696595671</v>
      </c>
      <c r="F16" s="7">
        <f t="shared" si="3"/>
        <v>8674.41923233247</v>
      </c>
    </row>
    <row r="17" spans="1:6" ht="16.5">
      <c r="A17" s="5">
        <f t="shared" si="4"/>
        <v>5</v>
      </c>
      <c r="B17" s="8">
        <f t="shared" si="5"/>
        <v>11255.0881</v>
      </c>
      <c r="C17" s="6">
        <f t="shared" si="0"/>
        <v>16537.41695218757</v>
      </c>
      <c r="D17" s="6">
        <f t="shared" si="1"/>
        <v>17860.410308362578</v>
      </c>
      <c r="E17" s="7">
        <f t="shared" si="2"/>
        <v>7660.023841994549</v>
      </c>
      <c r="F17" s="7">
        <f t="shared" si="3"/>
        <v>8272.825749354113</v>
      </c>
    </row>
    <row r="18" spans="1:6" ht="16.5">
      <c r="A18" s="5">
        <f t="shared" si="4"/>
        <v>6</v>
      </c>
      <c r="B18" s="8">
        <f t="shared" si="5"/>
        <v>11592.740743</v>
      </c>
      <c r="C18" s="6">
        <f t="shared" si="0"/>
        <v>15771.795796993702</v>
      </c>
      <c r="D18" s="6">
        <f t="shared" si="1"/>
        <v>17033.539460753196</v>
      </c>
      <c r="E18" s="7">
        <f t="shared" si="2"/>
        <v>7305.393108568875</v>
      </c>
      <c r="F18" s="7">
        <f t="shared" si="3"/>
        <v>7889.824557254386</v>
      </c>
    </row>
    <row r="19" spans="1:6" ht="16.5">
      <c r="A19" s="5">
        <f t="shared" si="4"/>
        <v>7</v>
      </c>
      <c r="B19" s="8">
        <f t="shared" si="5"/>
        <v>11940.52296529</v>
      </c>
      <c r="C19" s="6">
        <f t="shared" si="0"/>
        <v>15041.620065651397</v>
      </c>
      <c r="D19" s="6">
        <f t="shared" si="1"/>
        <v>16244.949670903512</v>
      </c>
      <c r="E19" s="7">
        <f t="shared" si="2"/>
        <v>6967.180464653648</v>
      </c>
      <c r="F19" s="7">
        <f t="shared" si="3"/>
        <v>7524.554901825941</v>
      </c>
    </row>
    <row r="20" spans="1:6" ht="16.5">
      <c r="A20" s="5">
        <f t="shared" si="4"/>
        <v>8</v>
      </c>
      <c r="B20" s="8">
        <f t="shared" si="5"/>
        <v>12298.7386542487</v>
      </c>
      <c r="C20" s="6">
        <f t="shared" si="0"/>
        <v>14345.248766315684</v>
      </c>
      <c r="D20" s="6">
        <f t="shared" si="1"/>
        <v>15492.86866762094</v>
      </c>
      <c r="E20" s="7">
        <f t="shared" si="2"/>
        <v>6644.625813512276</v>
      </c>
      <c r="F20" s="7">
        <f t="shared" si="3"/>
        <v>7176.195878593258</v>
      </c>
    </row>
    <row r="21" spans="1:6" ht="16.5">
      <c r="A21" s="5">
        <f t="shared" si="4"/>
        <v>9</v>
      </c>
      <c r="B21" s="8">
        <f t="shared" si="5"/>
        <v>12667.700813876161</v>
      </c>
      <c r="C21" s="6">
        <f t="shared" si="0"/>
        <v>13681.116878986255</v>
      </c>
      <c r="D21" s="6">
        <f t="shared" si="1"/>
        <v>14775.606229305156</v>
      </c>
      <c r="E21" s="7">
        <f t="shared" si="2"/>
        <v>6337.004248071892</v>
      </c>
      <c r="F21" s="7">
        <f t="shared" si="3"/>
        <v>6843.964587917644</v>
      </c>
    </row>
    <row r="22" spans="1:6" ht="16.5">
      <c r="A22" s="5">
        <f t="shared" si="4"/>
        <v>10</v>
      </c>
      <c r="B22" s="8">
        <f t="shared" si="5"/>
        <v>13047.731838292446</v>
      </c>
      <c r="C22" s="6">
        <f t="shared" si="0"/>
        <v>13047.731838292446</v>
      </c>
      <c r="D22" s="6">
        <f t="shared" si="1"/>
        <v>14091.550385355842</v>
      </c>
      <c r="E22" s="7">
        <f t="shared" si="2"/>
        <v>6043.624421772268</v>
      </c>
      <c r="F22" s="7">
        <f t="shared" si="3"/>
        <v>6527.114375514049</v>
      </c>
    </row>
    <row r="23" ht="16.5">
      <c r="A23" s="1"/>
    </row>
  </sheetData>
  <mergeCells count="3">
    <mergeCell ref="C10:D10"/>
    <mergeCell ref="E10:F10"/>
    <mergeCell ref="A12:B12"/>
  </mergeCells>
  <hyperlinks>
    <hyperlink ref="A6" r:id="rId1" display="使用說明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2009-06-11T23:12:31Z</dcterms:created>
  <dcterms:modified xsi:type="dcterms:W3CDTF">2009-06-15T09:03:57Z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