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非等比變額年金" sheetId="1" r:id="rId1"/>
    <sheet name="等比年金試算" sheetId="2" r:id="rId2"/>
  </sheets>
  <definedNames/>
  <calcPr fullCalcOnLoad="1"/>
</workbook>
</file>

<file path=xl/sharedStrings.xml><?xml version="1.0" encoding="utf-8"?>
<sst xmlns="http://schemas.openxmlformats.org/spreadsheetml/2006/main" count="25" uniqueCount="10">
  <si>
    <t>成長率(g)</t>
  </si>
  <si>
    <t>期數</t>
  </si>
  <si>
    <t>未來值</t>
  </si>
  <si>
    <t>現值</t>
  </si>
  <si>
    <t>期初</t>
  </si>
  <si>
    <t>期末</t>
  </si>
  <si>
    <t>每期金額</t>
  </si>
  <si>
    <t>合計</t>
  </si>
  <si>
    <t>每期利率(rate)</t>
  </si>
  <si>
    <t>使用說明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</si>
</sst>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.0_ "/>
    <numFmt numFmtId="179" formatCode="#,##0.00_ 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8.5"/>
      <name val="新細明體"/>
      <family val="1"/>
    </font>
    <font>
      <sz val="10"/>
      <name val="新細明體"/>
      <family val="1"/>
    </font>
    <font>
      <sz val="12"/>
      <color indexed="55"/>
      <name val="新細明體"/>
      <family val="1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>
      <alignment vertical="center"/>
    </xf>
    <xf numFmtId="179" fontId="0" fillId="6" borderId="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9" fontId="0" fillId="7" borderId="1" xfId="0" applyNumberForma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176" fontId="4" fillId="8" borderId="2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horizontal="right" vertical="center"/>
    </xf>
    <xf numFmtId="179" fontId="0" fillId="7" borderId="1" xfId="0" applyNumberFormat="1" applyFill="1" applyBorder="1" applyAlignment="1">
      <alignment vertical="center"/>
    </xf>
    <xf numFmtId="179" fontId="4" fillId="10" borderId="1" xfId="0" applyNumberFormat="1" applyFont="1" applyFill="1" applyBorder="1" applyAlignment="1">
      <alignment horizontal="right" vertical="center"/>
    </xf>
    <xf numFmtId="179" fontId="4" fillId="11" borderId="1" xfId="0" applyNumberFormat="1" applyFont="1" applyFill="1" applyBorder="1" applyAlignment="1">
      <alignment horizontal="right" vertical="center"/>
    </xf>
    <xf numFmtId="176" fontId="2" fillId="0" borderId="0" xfId="21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12" borderId="3" xfId="0" applyNumberFormat="1" applyFont="1" applyFill="1" applyBorder="1" applyAlignment="1">
      <alignment horizontal="center" vertical="center"/>
    </xf>
    <xf numFmtId="176" fontId="4" fillId="12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075"/>
          <c:w val="0.809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'非等比變額年金'!$B$12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'非等比變額年金'!$B$13:$B$18</c:f>
              <c:numCache/>
            </c:numRef>
          </c:val>
        </c:ser>
        <c:axId val="22299540"/>
        <c:axId val="66478133"/>
      </c:bar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29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075"/>
          <c:w val="0.809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'等比年金試算'!$B$12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'等比年金試算'!$B$13:$B$18</c:f>
              <c:numCache/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3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1"/>
        <xdr:cNvGraphicFramePr/>
      </xdr:nvGraphicFramePr>
      <xdr:xfrm>
        <a:off x="2152650" y="0"/>
        <a:ext cx="30765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4"/>
        <xdr:cNvGraphicFramePr/>
      </xdr:nvGraphicFramePr>
      <xdr:xfrm>
        <a:off x="2181225" y="0"/>
        <a:ext cx="30765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3" sqref="C13"/>
    </sheetView>
  </sheetViews>
  <sheetFormatPr defaultColWidth="9.00390625" defaultRowHeight="16.5"/>
  <cols>
    <col min="1" max="1" width="13.00390625" style="0" customWidth="1"/>
    <col min="2" max="2" width="10.75390625" style="0" customWidth="1"/>
    <col min="3" max="3" width="11.25390625" style="0" customWidth="1"/>
    <col min="4" max="4" width="10.75390625" style="0" customWidth="1"/>
    <col min="5" max="5" width="11.50390625" style="0" customWidth="1"/>
    <col min="6" max="6" width="11.75390625" style="0" customWidth="1"/>
  </cols>
  <sheetData>
    <row r="1" spans="1:2" ht="16.5">
      <c r="A1" s="11" t="s">
        <v>8</v>
      </c>
      <c r="B1" s="12">
        <v>0.05</v>
      </c>
    </row>
    <row r="2" spans="1:2" ht="16.5">
      <c r="A2" s="15" t="s">
        <v>1</v>
      </c>
      <c r="B2" s="16">
        <f>MAX(A:A)</f>
        <v>6</v>
      </c>
    </row>
    <row r="5" spans="1:2" ht="16.5">
      <c r="A5" s="1"/>
      <c r="B5" s="2"/>
    </row>
    <row r="6" spans="1:2" ht="16.5">
      <c r="A6" s="1"/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4"/>
      <c r="B10" s="13"/>
      <c r="C10" s="21" t="s">
        <v>2</v>
      </c>
      <c r="D10" s="21"/>
      <c r="E10" s="22" t="s">
        <v>3</v>
      </c>
      <c r="F10" s="22"/>
    </row>
    <row r="11" spans="1:6" ht="16.5">
      <c r="A11" s="14" t="s">
        <v>1</v>
      </c>
      <c r="B11" s="13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3" t="s">
        <v>7</v>
      </c>
      <c r="B12" s="24"/>
      <c r="C12" s="18">
        <f>SUM(C13:C18)</f>
        <v>750.5552500000001</v>
      </c>
      <c r="D12" s="18">
        <f>SUM(D13:D18)</f>
        <v>788.0830125000001</v>
      </c>
      <c r="E12" s="19">
        <f>SUM(E13:E18)</f>
        <v>560.0758835764532</v>
      </c>
      <c r="F12" s="19">
        <f>SUM(F13:F18)</f>
        <v>588.0796777552758</v>
      </c>
    </row>
    <row r="13" spans="1:6" ht="16.5">
      <c r="A13" s="5">
        <v>1</v>
      </c>
      <c r="B13" s="17">
        <v>100</v>
      </c>
      <c r="C13" s="6">
        <f>B13*(1+$B$1)^($B$2-A13)</f>
        <v>127.62815625000002</v>
      </c>
      <c r="D13" s="6">
        <f aca="true" t="shared" si="0" ref="D13:D18">B13*(1+$B$1)^($B$2-A13+1)</f>
        <v>134.0095640625</v>
      </c>
      <c r="E13" s="7">
        <f aca="true" t="shared" si="1" ref="E13:E18">B13/(1+$B$1)^A13</f>
        <v>95.23809523809524</v>
      </c>
      <c r="F13" s="7">
        <f aca="true" t="shared" si="2" ref="F13:F18">B13/(1+$B$1)^(A13-1)</f>
        <v>100</v>
      </c>
    </row>
    <row r="14" spans="1:6" ht="16.5">
      <c r="A14" s="5">
        <f>A13+1</f>
        <v>2</v>
      </c>
      <c r="B14" s="17">
        <v>95</v>
      </c>
      <c r="C14" s="6">
        <f>B14*(1+$B$1)^($B$2-A14)</f>
        <v>115.47309375</v>
      </c>
      <c r="D14" s="6">
        <f t="shared" si="0"/>
        <v>121.24674843750002</v>
      </c>
      <c r="E14" s="7">
        <f t="shared" si="1"/>
        <v>86.16780045351473</v>
      </c>
      <c r="F14" s="7">
        <f t="shared" si="2"/>
        <v>90.47619047619047</v>
      </c>
    </row>
    <row r="15" spans="1:6" ht="16.5">
      <c r="A15" s="5">
        <f>A14+1</f>
        <v>3</v>
      </c>
      <c r="B15" s="17">
        <v>112</v>
      </c>
      <c r="C15" s="6">
        <f>B15*(1+$B$1)^($B$2-A15)</f>
        <v>129.65400000000002</v>
      </c>
      <c r="D15" s="6">
        <f t="shared" si="0"/>
        <v>136.1367</v>
      </c>
      <c r="E15" s="7">
        <f t="shared" si="1"/>
        <v>96.74981103552531</v>
      </c>
      <c r="F15" s="7">
        <f t="shared" si="2"/>
        <v>101.58730158730158</v>
      </c>
    </row>
    <row r="16" spans="1:6" ht="16.5">
      <c r="A16" s="5">
        <f>A15+1</f>
        <v>4</v>
      </c>
      <c r="B16" s="17">
        <v>120</v>
      </c>
      <c r="C16" s="6">
        <f>B16*(1+$B$1)^($B$2-A16)</f>
        <v>132.3</v>
      </c>
      <c r="D16" s="6">
        <f t="shared" si="0"/>
        <v>138.91500000000002</v>
      </c>
      <c r="E16" s="7">
        <f t="shared" si="1"/>
        <v>98.72429697502584</v>
      </c>
      <c r="F16" s="7">
        <f t="shared" si="2"/>
        <v>103.66051182377711</v>
      </c>
    </row>
    <row r="17" spans="1:6" ht="16.5">
      <c r="A17" s="5">
        <f>A16+1</f>
        <v>5</v>
      </c>
      <c r="B17" s="17">
        <v>110</v>
      </c>
      <c r="C17" s="6">
        <f>B17*(1+$B$1)^($B$2-A17)</f>
        <v>115.5</v>
      </c>
      <c r="D17" s="6">
        <f t="shared" si="0"/>
        <v>121.275</v>
      </c>
      <c r="E17" s="7">
        <f t="shared" si="1"/>
        <v>86.18787831153048</v>
      </c>
      <c r="F17" s="7">
        <f t="shared" si="2"/>
        <v>90.49727222710702</v>
      </c>
    </row>
    <row r="18" spans="1:6" ht="16.5">
      <c r="A18" s="5">
        <f>A17+1</f>
        <v>6</v>
      </c>
      <c r="B18" s="17">
        <v>130</v>
      </c>
      <c r="C18" s="6">
        <f>B18*(1+$B$1)^($B$2-A18)</f>
        <v>130</v>
      </c>
      <c r="D18" s="6">
        <f t="shared" si="0"/>
        <v>136.5</v>
      </c>
      <c r="E18" s="7">
        <f t="shared" si="1"/>
        <v>97.00800156276159</v>
      </c>
      <c r="F18" s="7">
        <f t="shared" si="2"/>
        <v>101.85840164089966</v>
      </c>
    </row>
    <row r="19" ht="16.5">
      <c r="A19" s="1"/>
    </row>
  </sheetData>
  <mergeCells count="3">
    <mergeCell ref="C10:D10"/>
    <mergeCell ref="E10:F10"/>
    <mergeCell ref="A12:B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1" sqref="H11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3" width="11.25390625" style="0" customWidth="1"/>
    <col min="4" max="4" width="10.75390625" style="0" customWidth="1"/>
    <col min="5" max="5" width="11.50390625" style="0" customWidth="1"/>
    <col min="6" max="6" width="11.75390625" style="0" customWidth="1"/>
  </cols>
  <sheetData>
    <row r="1" spans="1:2" ht="16.5">
      <c r="A1" s="9" t="s">
        <v>6</v>
      </c>
      <c r="B1" s="10">
        <v>100</v>
      </c>
    </row>
    <row r="2" spans="1:2" ht="16.5">
      <c r="A2" s="11" t="s">
        <v>0</v>
      </c>
      <c r="B2" s="12">
        <v>0.02</v>
      </c>
    </row>
    <row r="3" spans="1:2" ht="16.5">
      <c r="A3" s="11" t="s">
        <v>8</v>
      </c>
      <c r="B3" s="12">
        <v>0.05</v>
      </c>
    </row>
    <row r="4" spans="1:2" ht="16.5">
      <c r="A4" s="15" t="s">
        <v>1</v>
      </c>
      <c r="B4" s="16">
        <f>MAX(A:A)</f>
        <v>6</v>
      </c>
    </row>
    <row r="5" spans="1:2" ht="16.5">
      <c r="A5" s="1"/>
      <c r="B5" s="2"/>
    </row>
    <row r="6" spans="1:2" ht="16.5">
      <c r="A6" s="20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4"/>
      <c r="B10" s="13"/>
      <c r="C10" s="21" t="s">
        <v>2</v>
      </c>
      <c r="D10" s="21"/>
      <c r="E10" s="22" t="s">
        <v>3</v>
      </c>
      <c r="F10" s="22"/>
    </row>
    <row r="11" spans="1:6" ht="16.5">
      <c r="A11" s="14" t="s">
        <v>1</v>
      </c>
      <c r="B11" s="13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3" t="s">
        <v>7</v>
      </c>
      <c r="B12" s="24"/>
      <c r="C12" s="18">
        <f>SUM(C13:C18)</f>
        <v>713.1107378700001</v>
      </c>
      <c r="D12" s="18">
        <f>SUM(D13:D18)</f>
        <v>748.7662747635001</v>
      </c>
      <c r="E12" s="19">
        <f>SUM(E13:E18)</f>
        <v>532.1342121055003</v>
      </c>
      <c r="F12" s="19">
        <f>SUM(F13:F18)</f>
        <v>558.7409227107753</v>
      </c>
    </row>
    <row r="13" spans="1:6" ht="16.5">
      <c r="A13" s="5">
        <v>1</v>
      </c>
      <c r="B13" s="8">
        <f>B1</f>
        <v>100</v>
      </c>
      <c r="C13" s="6">
        <f aca="true" t="shared" si="0" ref="C13:C18">B13*(1+$B$3)^($B$4-A13)</f>
        <v>127.62815625000002</v>
      </c>
      <c r="D13" s="6">
        <f aca="true" t="shared" si="1" ref="D13:D18">B13*(1+$B$3)^($B$4-A13+1)</f>
        <v>134.0095640625</v>
      </c>
      <c r="E13" s="7">
        <f aca="true" t="shared" si="2" ref="E13:E18">B13/(1+$B$3)^A13</f>
        <v>95.23809523809524</v>
      </c>
      <c r="F13" s="7">
        <f aca="true" t="shared" si="3" ref="F13:F18">B13/(1+$B$3)^(A13-1)</f>
        <v>100</v>
      </c>
    </row>
    <row r="14" spans="1:6" ht="16.5">
      <c r="A14" s="5">
        <f>A13+1</f>
        <v>2</v>
      </c>
      <c r="B14" s="8">
        <f>B13*(1+$B$2)</f>
        <v>102</v>
      </c>
      <c r="C14" s="6">
        <f t="shared" si="0"/>
        <v>123.9816375</v>
      </c>
      <c r="D14" s="6">
        <f t="shared" si="1"/>
        <v>130.18071937500002</v>
      </c>
      <c r="E14" s="7">
        <f t="shared" si="2"/>
        <v>92.51700680272108</v>
      </c>
      <c r="F14" s="7">
        <f t="shared" si="3"/>
        <v>97.14285714285714</v>
      </c>
    </row>
    <row r="15" spans="1:6" ht="16.5">
      <c r="A15" s="5">
        <f>A14+1</f>
        <v>3</v>
      </c>
      <c r="B15" s="8">
        <f>B14*(1+$B$2)</f>
        <v>104.04</v>
      </c>
      <c r="C15" s="6">
        <f t="shared" si="0"/>
        <v>120.43930500000002</v>
      </c>
      <c r="D15" s="6">
        <f t="shared" si="1"/>
        <v>126.46127025000001</v>
      </c>
      <c r="E15" s="7">
        <f t="shared" si="2"/>
        <v>89.87366375121476</v>
      </c>
      <c r="F15" s="7">
        <f t="shared" si="3"/>
        <v>94.36734693877551</v>
      </c>
    </row>
    <row r="16" spans="1:6" ht="16.5">
      <c r="A16" s="5">
        <f>A15+1</f>
        <v>4</v>
      </c>
      <c r="B16" s="8">
        <f>B15*(1+$B$2)</f>
        <v>106.1208</v>
      </c>
      <c r="C16" s="6">
        <f t="shared" si="0"/>
        <v>116.998182</v>
      </c>
      <c r="D16" s="6">
        <f t="shared" si="1"/>
        <v>122.84809110000002</v>
      </c>
      <c r="E16" s="7">
        <f t="shared" si="2"/>
        <v>87.30584478689435</v>
      </c>
      <c r="F16" s="7">
        <f t="shared" si="3"/>
        <v>91.67113702623907</v>
      </c>
    </row>
    <row r="17" spans="1:6" ht="16.5">
      <c r="A17" s="5">
        <f>A16+1</f>
        <v>5</v>
      </c>
      <c r="B17" s="8">
        <f>B16*(1+$B$2)</f>
        <v>108.243216</v>
      </c>
      <c r="C17" s="6">
        <f t="shared" si="0"/>
        <v>113.65537680000001</v>
      </c>
      <c r="D17" s="6">
        <f t="shared" si="1"/>
        <v>119.33814564000001</v>
      </c>
      <c r="E17" s="7">
        <f t="shared" si="2"/>
        <v>84.81139207869737</v>
      </c>
      <c r="F17" s="7">
        <f t="shared" si="3"/>
        <v>89.05196168263224</v>
      </c>
    </row>
    <row r="18" spans="1:6" ht="16.5">
      <c r="A18" s="5">
        <f>A17+1</f>
        <v>6</v>
      </c>
      <c r="B18" s="8">
        <f>B17*(1+$B$2)</f>
        <v>110.40808032000001</v>
      </c>
      <c r="C18" s="6">
        <f t="shared" si="0"/>
        <v>110.40808032000001</v>
      </c>
      <c r="D18" s="6">
        <f t="shared" si="1"/>
        <v>115.92848433600001</v>
      </c>
      <c r="E18" s="7">
        <f t="shared" si="2"/>
        <v>82.38820944787746</v>
      </c>
      <c r="F18" s="7">
        <f t="shared" si="3"/>
        <v>86.50761992027131</v>
      </c>
    </row>
    <row r="19" ht="16.5">
      <c r="A19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2009-06-11T23:12:31Z</dcterms:created>
  <dcterms:modified xsi:type="dcterms:W3CDTF">2009-09-17T12:29:42Z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